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D:\salvari contab\My documents\an 2023\CONT EXECUTIE 2023\CNAS\"/>
    </mc:Choice>
  </mc:AlternateContent>
  <xr:revisionPtr revIDLastSave="0" documentId="13_ncr:1_{0CE70DAC-FEA4-4FEE-BC29-D6E8E689003A}" xr6:coauthVersionLast="47" xr6:coauthVersionMax="47" xr10:uidLastSave="{00000000-0000-0000-0000-000000000000}"/>
  <bookViews>
    <workbookView xWindow="-120" yWindow="-120" windowWidth="29040" windowHeight="15840" activeTab="1" xr2:uid="{00000000-000D-0000-FFFF-FFFF00000000}"/>
  </bookViews>
  <sheets>
    <sheet name="venituri" sheetId="1" r:id="rId1"/>
    <sheet name="cheltuieli" sheetId="2" r:id="rId2"/>
  </sheets>
  <definedNames>
    <definedName name="_xlnm.Database">#REF!</definedName>
    <definedName name="_xlnm.Print_Area" localSheetId="1">cheltuieli!$A$1:$H$300</definedName>
    <definedName name="_xlnm.Print_Area" localSheetId="0">venituri!$A$1:$F$127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81" i="2" l="1"/>
  <c r="E181" i="2"/>
  <c r="F181" i="2"/>
  <c r="G181" i="2"/>
  <c r="H181" i="2"/>
  <c r="G139" i="2"/>
  <c r="H139" i="2"/>
  <c r="D288" i="2" l="1"/>
  <c r="D287" i="2" s="1"/>
  <c r="D286" i="2" s="1"/>
  <c r="D285" i="2" s="1"/>
  <c r="E288" i="2"/>
  <c r="E287" i="2" s="1"/>
  <c r="E286" i="2" s="1"/>
  <c r="E285" i="2" s="1"/>
  <c r="F288" i="2"/>
  <c r="F287" i="2" s="1"/>
  <c r="F286" i="2" s="1"/>
  <c r="F285" i="2" s="1"/>
  <c r="G288" i="2"/>
  <c r="G287" i="2" s="1"/>
  <c r="G286" i="2" s="1"/>
  <c r="G285" i="2" s="1"/>
  <c r="H288" i="2"/>
  <c r="H287" i="2" s="1"/>
  <c r="D276" i="2"/>
  <c r="E276" i="2"/>
  <c r="F276" i="2"/>
  <c r="G276" i="2"/>
  <c r="H276" i="2"/>
  <c r="D272" i="2"/>
  <c r="E272" i="2"/>
  <c r="F272" i="2"/>
  <c r="G272" i="2"/>
  <c r="H272" i="2"/>
  <c r="D266" i="2"/>
  <c r="D265" i="2" s="1"/>
  <c r="D264" i="2" s="1"/>
  <c r="E266" i="2"/>
  <c r="E265" i="2" s="1"/>
  <c r="E264" i="2" s="1"/>
  <c r="F266" i="2"/>
  <c r="F265" i="2" s="1"/>
  <c r="F264" i="2" s="1"/>
  <c r="G266" i="2"/>
  <c r="G265" i="2" s="1"/>
  <c r="G264" i="2" s="1"/>
  <c r="H266" i="2"/>
  <c r="H265" i="2" s="1"/>
  <c r="H264" i="2" s="1"/>
  <c r="D267" i="2"/>
  <c r="E267" i="2"/>
  <c r="F267" i="2"/>
  <c r="G267" i="2"/>
  <c r="H267" i="2"/>
  <c r="D258" i="2"/>
  <c r="D254" i="2" s="1"/>
  <c r="D253" i="2" s="1"/>
  <c r="D252" i="2" s="1"/>
  <c r="D13" i="2" s="1"/>
  <c r="E258" i="2"/>
  <c r="E254" i="2" s="1"/>
  <c r="E253" i="2" s="1"/>
  <c r="E252" i="2" s="1"/>
  <c r="E13" i="2" s="1"/>
  <c r="F258" i="2"/>
  <c r="F254" i="2" s="1"/>
  <c r="F253" i="2" s="1"/>
  <c r="F252" i="2" s="1"/>
  <c r="F13" i="2" s="1"/>
  <c r="G258" i="2"/>
  <c r="G254" i="2" s="1"/>
  <c r="G253" i="2" s="1"/>
  <c r="G252" i="2" s="1"/>
  <c r="G13" i="2" s="1"/>
  <c r="H258" i="2"/>
  <c r="D251" i="2"/>
  <c r="D19" i="2" s="1"/>
  <c r="E251" i="2"/>
  <c r="E19" i="2" s="1"/>
  <c r="F251" i="2"/>
  <c r="F19" i="2" s="1"/>
  <c r="G251" i="2"/>
  <c r="G19" i="2" s="1"/>
  <c r="H251" i="2"/>
  <c r="H19" i="2" s="1"/>
  <c r="H254" i="2"/>
  <c r="H253" i="2" s="1"/>
  <c r="H252" i="2" s="1"/>
  <c r="H13" i="2" s="1"/>
  <c r="D241" i="2"/>
  <c r="E241" i="2"/>
  <c r="F241" i="2"/>
  <c r="G241" i="2"/>
  <c r="H241" i="2"/>
  <c r="D236" i="2"/>
  <c r="E236" i="2"/>
  <c r="F236" i="2"/>
  <c r="G236" i="2"/>
  <c r="H236" i="2"/>
  <c r="D233" i="2"/>
  <c r="E233" i="2"/>
  <c r="F233" i="2"/>
  <c r="G233" i="2"/>
  <c r="H233" i="2"/>
  <c r="D230" i="2"/>
  <c r="E230" i="2"/>
  <c r="F230" i="2"/>
  <c r="G230" i="2"/>
  <c r="H230" i="2"/>
  <c r="D224" i="2"/>
  <c r="E224" i="2"/>
  <c r="F224" i="2"/>
  <c r="G224" i="2"/>
  <c r="H224" i="2"/>
  <c r="D218" i="2"/>
  <c r="E218" i="2"/>
  <c r="F218" i="2"/>
  <c r="G218" i="2"/>
  <c r="H218" i="2"/>
  <c r="D213" i="2"/>
  <c r="E213" i="2"/>
  <c r="F213" i="2"/>
  <c r="G213" i="2"/>
  <c r="H213" i="2"/>
  <c r="D207" i="2"/>
  <c r="E207" i="2"/>
  <c r="F207" i="2"/>
  <c r="G207" i="2"/>
  <c r="H207" i="2"/>
  <c r="D204" i="2"/>
  <c r="E204" i="2"/>
  <c r="F204" i="2"/>
  <c r="G204" i="2"/>
  <c r="H204" i="2"/>
  <c r="D196" i="2"/>
  <c r="E196" i="2"/>
  <c r="F196" i="2"/>
  <c r="G196" i="2"/>
  <c r="H196" i="2"/>
  <c r="D191" i="2"/>
  <c r="E191" i="2"/>
  <c r="F191" i="2"/>
  <c r="G191" i="2"/>
  <c r="H191" i="2"/>
  <c r="D180" i="2"/>
  <c r="E180" i="2"/>
  <c r="F180" i="2"/>
  <c r="G180" i="2"/>
  <c r="H180" i="2"/>
  <c r="D175" i="2"/>
  <c r="E175" i="2"/>
  <c r="F175" i="2"/>
  <c r="G175" i="2"/>
  <c r="H175" i="2"/>
  <c r="D171" i="2"/>
  <c r="E171" i="2"/>
  <c r="F171" i="2"/>
  <c r="G171" i="2"/>
  <c r="H171" i="2"/>
  <c r="D166" i="2"/>
  <c r="E166" i="2"/>
  <c r="F166" i="2"/>
  <c r="G166" i="2"/>
  <c r="H166" i="2"/>
  <c r="D162" i="2"/>
  <c r="E162" i="2"/>
  <c r="F162" i="2"/>
  <c r="G162" i="2"/>
  <c r="H162" i="2"/>
  <c r="D156" i="2"/>
  <c r="E156" i="2"/>
  <c r="F156" i="2"/>
  <c r="G156" i="2"/>
  <c r="H156" i="2"/>
  <c r="D150" i="2"/>
  <c r="E150" i="2"/>
  <c r="F150" i="2"/>
  <c r="G150" i="2"/>
  <c r="H150" i="2"/>
  <c r="D147" i="2"/>
  <c r="E147" i="2"/>
  <c r="F147" i="2"/>
  <c r="G147" i="2"/>
  <c r="H147" i="2"/>
  <c r="D144" i="2"/>
  <c r="E144" i="2"/>
  <c r="F144" i="2"/>
  <c r="G144" i="2"/>
  <c r="H144" i="2"/>
  <c r="D139" i="2"/>
  <c r="E139" i="2"/>
  <c r="F139" i="2"/>
  <c r="D133" i="2"/>
  <c r="E133" i="2"/>
  <c r="F133" i="2"/>
  <c r="G133" i="2"/>
  <c r="H133" i="2"/>
  <c r="D129" i="2"/>
  <c r="E129" i="2"/>
  <c r="F129" i="2"/>
  <c r="G129" i="2"/>
  <c r="H129" i="2"/>
  <c r="D126" i="2"/>
  <c r="E126" i="2"/>
  <c r="F126" i="2"/>
  <c r="G126" i="2"/>
  <c r="H126" i="2"/>
  <c r="D123" i="2"/>
  <c r="E123" i="2"/>
  <c r="F123" i="2"/>
  <c r="G123" i="2"/>
  <c r="H123" i="2"/>
  <c r="D120" i="2"/>
  <c r="E120" i="2"/>
  <c r="F120" i="2"/>
  <c r="G120" i="2"/>
  <c r="H120" i="2"/>
  <c r="D117" i="2"/>
  <c r="E117" i="2"/>
  <c r="F117" i="2"/>
  <c r="G117" i="2"/>
  <c r="H117" i="2"/>
  <c r="D114" i="2"/>
  <c r="E114" i="2"/>
  <c r="F114" i="2"/>
  <c r="G114" i="2"/>
  <c r="H114" i="2"/>
  <c r="D111" i="2"/>
  <c r="E111" i="2"/>
  <c r="F111" i="2"/>
  <c r="G111" i="2"/>
  <c r="H111" i="2"/>
  <c r="D108" i="2"/>
  <c r="E108" i="2"/>
  <c r="F108" i="2"/>
  <c r="G108" i="2"/>
  <c r="H108" i="2"/>
  <c r="H99" i="2"/>
  <c r="H98" i="2" s="1"/>
  <c r="D99" i="2"/>
  <c r="D98" i="2" s="1"/>
  <c r="E99" i="2"/>
  <c r="E98" i="2" s="1"/>
  <c r="F99" i="2"/>
  <c r="F98" i="2" s="1"/>
  <c r="G99" i="2"/>
  <c r="G98" i="2" s="1"/>
  <c r="D95" i="2"/>
  <c r="E95" i="2"/>
  <c r="F95" i="2"/>
  <c r="G95" i="2"/>
  <c r="H95" i="2"/>
  <c r="D80" i="2"/>
  <c r="D79" i="2" s="1"/>
  <c r="D78" i="2" s="1"/>
  <c r="D17" i="2" s="1"/>
  <c r="E80" i="2"/>
  <c r="E79" i="2" s="1"/>
  <c r="F80" i="2"/>
  <c r="F79" i="2" s="1"/>
  <c r="G80" i="2"/>
  <c r="G79" i="2" s="1"/>
  <c r="H80" i="2"/>
  <c r="H79" i="2" s="1"/>
  <c r="D75" i="2"/>
  <c r="D16" i="2" s="1"/>
  <c r="E75" i="2"/>
  <c r="E16" i="2" s="1"/>
  <c r="F75" i="2"/>
  <c r="F16" i="2" s="1"/>
  <c r="G75" i="2"/>
  <c r="H75" i="2"/>
  <c r="H16" i="2" s="1"/>
  <c r="D73" i="2"/>
  <c r="D72" i="2" s="1"/>
  <c r="D12" i="2" s="1"/>
  <c r="E73" i="2"/>
  <c r="E72" i="2" s="1"/>
  <c r="E12" i="2" s="1"/>
  <c r="F73" i="2"/>
  <c r="F72" i="2" s="1"/>
  <c r="F12" i="2" s="1"/>
  <c r="G73" i="2"/>
  <c r="G72" i="2" s="1"/>
  <c r="G12" i="2" s="1"/>
  <c r="H73" i="2"/>
  <c r="H72" i="2" s="1"/>
  <c r="H12" i="2" s="1"/>
  <c r="D69" i="2"/>
  <c r="E69" i="2"/>
  <c r="F69" i="2"/>
  <c r="G69" i="2"/>
  <c r="H69" i="2"/>
  <c r="D61" i="2"/>
  <c r="E61" i="2"/>
  <c r="F61" i="2"/>
  <c r="G61" i="2"/>
  <c r="H61" i="2"/>
  <c r="D59" i="2"/>
  <c r="E59" i="2"/>
  <c r="F59" i="2"/>
  <c r="G59" i="2"/>
  <c r="H59" i="2"/>
  <c r="D37" i="2"/>
  <c r="E37" i="2"/>
  <c r="F37" i="2"/>
  <c r="G37" i="2"/>
  <c r="H37" i="2"/>
  <c r="D35" i="2"/>
  <c r="E35" i="2"/>
  <c r="F35" i="2"/>
  <c r="G35" i="2"/>
  <c r="H35" i="2"/>
  <c r="D25" i="2"/>
  <c r="E25" i="2"/>
  <c r="F25" i="2"/>
  <c r="G25" i="2"/>
  <c r="H25" i="2"/>
  <c r="C233" i="2"/>
  <c r="C224" i="2"/>
  <c r="C213" i="2"/>
  <c r="C191" i="2"/>
  <c r="C181" i="2"/>
  <c r="C180" i="2" s="1"/>
  <c r="C139" i="2"/>
  <c r="C37" i="2"/>
  <c r="C111" i="1"/>
  <c r="D111" i="1"/>
  <c r="E111" i="1"/>
  <c r="F111" i="1"/>
  <c r="C109" i="1"/>
  <c r="C108" i="1" s="1"/>
  <c r="C107" i="1" s="1"/>
  <c r="D109" i="1"/>
  <c r="D108" i="1" s="1"/>
  <c r="D107" i="1" s="1"/>
  <c r="E109" i="1"/>
  <c r="F109" i="1"/>
  <c r="C104" i="1"/>
  <c r="D104" i="1"/>
  <c r="E104" i="1"/>
  <c r="F104" i="1"/>
  <c r="C100" i="1"/>
  <c r="D100" i="1"/>
  <c r="E100" i="1"/>
  <c r="F100" i="1"/>
  <c r="C97" i="1"/>
  <c r="C96" i="1" s="1"/>
  <c r="D97" i="1"/>
  <c r="D96" i="1" s="1"/>
  <c r="E97" i="1"/>
  <c r="F97" i="1"/>
  <c r="C94" i="1"/>
  <c r="D94" i="1"/>
  <c r="E94" i="1"/>
  <c r="F94" i="1"/>
  <c r="C92" i="1"/>
  <c r="D92" i="1"/>
  <c r="E92" i="1"/>
  <c r="F92" i="1"/>
  <c r="C82" i="1"/>
  <c r="D82" i="1"/>
  <c r="E82" i="1"/>
  <c r="F82" i="1"/>
  <c r="C69" i="1"/>
  <c r="C68" i="1" s="1"/>
  <c r="C67" i="1" s="1"/>
  <c r="D69" i="1"/>
  <c r="D68" i="1" s="1"/>
  <c r="D67" i="1" s="1"/>
  <c r="E69" i="1"/>
  <c r="F69" i="1"/>
  <c r="C65" i="1"/>
  <c r="D65" i="1"/>
  <c r="E65" i="1"/>
  <c r="F65" i="1"/>
  <c r="C60" i="1"/>
  <c r="C59" i="1" s="1"/>
  <c r="D60" i="1"/>
  <c r="D59" i="1" s="1"/>
  <c r="E60" i="1"/>
  <c r="F60" i="1"/>
  <c r="F59" i="1" s="1"/>
  <c r="C57" i="1"/>
  <c r="D57" i="1"/>
  <c r="E57" i="1"/>
  <c r="F57" i="1"/>
  <c r="C55" i="1"/>
  <c r="D55" i="1"/>
  <c r="E55" i="1"/>
  <c r="F55" i="1"/>
  <c r="C30" i="1"/>
  <c r="C29" i="1" s="1"/>
  <c r="D30" i="1"/>
  <c r="D29" i="1" s="1"/>
  <c r="E30" i="1"/>
  <c r="F30" i="1"/>
  <c r="F29" i="1" s="1"/>
  <c r="C25" i="1"/>
  <c r="D25" i="1"/>
  <c r="E25" i="1"/>
  <c r="F25" i="1"/>
  <c r="C17" i="1"/>
  <c r="D17" i="1"/>
  <c r="E17" i="1"/>
  <c r="F17" i="1"/>
  <c r="C10" i="1"/>
  <c r="D10" i="1"/>
  <c r="E10" i="1"/>
  <c r="F10" i="1"/>
  <c r="C288" i="2"/>
  <c r="C287" i="2" s="1"/>
  <c r="C286" i="2" s="1"/>
  <c r="C285" i="2" s="1"/>
  <c r="C276" i="2"/>
  <c r="C272" i="2"/>
  <c r="C267" i="2"/>
  <c r="C266" i="2"/>
  <c r="C265" i="2" s="1"/>
  <c r="C264" i="2" s="1"/>
  <c r="C263" i="2" s="1"/>
  <c r="C262" i="2" s="1"/>
  <c r="C258" i="2"/>
  <c r="C254" i="2" s="1"/>
  <c r="C253" i="2" s="1"/>
  <c r="C251" i="2"/>
  <c r="C19" i="2" s="1"/>
  <c r="C241" i="2"/>
  <c r="C236" i="2"/>
  <c r="C230" i="2"/>
  <c r="C218" i="2"/>
  <c r="C207" i="2"/>
  <c r="C204" i="2"/>
  <c r="C196" i="2"/>
  <c r="C175" i="2"/>
  <c r="C171" i="2"/>
  <c r="C166" i="2"/>
  <c r="C162" i="2"/>
  <c r="C156" i="2"/>
  <c r="C150" i="2"/>
  <c r="C147" i="2"/>
  <c r="C144" i="2"/>
  <c r="C133" i="2"/>
  <c r="C129" i="2"/>
  <c r="C126" i="2"/>
  <c r="C123" i="2"/>
  <c r="C120" i="2"/>
  <c r="C117" i="2"/>
  <c r="C114" i="2"/>
  <c r="C111" i="2"/>
  <c r="C108" i="2"/>
  <c r="C99" i="2"/>
  <c r="C98" i="2" s="1"/>
  <c r="C95" i="2"/>
  <c r="C80" i="2"/>
  <c r="C79" i="2" s="1"/>
  <c r="C78" i="2" s="1"/>
  <c r="C17" i="2" s="1"/>
  <c r="C75" i="2"/>
  <c r="C16" i="2" s="1"/>
  <c r="C73" i="2"/>
  <c r="C72" i="2" s="1"/>
  <c r="C12" i="2" s="1"/>
  <c r="C69" i="2"/>
  <c r="C61" i="2"/>
  <c r="C59" i="2"/>
  <c r="C35" i="2"/>
  <c r="C25" i="2"/>
  <c r="E271" i="2" l="1"/>
  <c r="E15" i="2" s="1"/>
  <c r="H161" i="2"/>
  <c r="E161" i="2"/>
  <c r="E143" i="2" s="1"/>
  <c r="F271" i="2"/>
  <c r="F15" i="2" s="1"/>
  <c r="H201" i="2"/>
  <c r="G161" i="2"/>
  <c r="G16" i="2"/>
  <c r="H286" i="2"/>
  <c r="H285" i="2" s="1"/>
  <c r="H284" i="2" s="1"/>
  <c r="H283" i="2" s="1"/>
  <c r="G132" i="2"/>
  <c r="D201" i="2"/>
  <c r="D179" i="2" s="1"/>
  <c r="H271" i="2"/>
  <c r="D271" i="2"/>
  <c r="D15" i="2" s="1"/>
  <c r="E68" i="1"/>
  <c r="E108" i="1"/>
  <c r="E96" i="1"/>
  <c r="F96" i="1"/>
  <c r="F108" i="1"/>
  <c r="F107" i="1" s="1"/>
  <c r="E59" i="1"/>
  <c r="E29" i="1"/>
  <c r="F223" i="2"/>
  <c r="F222" i="2" s="1"/>
  <c r="E201" i="2"/>
  <c r="E179" i="2" s="1"/>
  <c r="D132" i="2"/>
  <c r="D107" i="2" s="1"/>
  <c r="F201" i="2"/>
  <c r="F179" i="2" s="1"/>
  <c r="F16" i="1"/>
  <c r="F15" i="1" s="1"/>
  <c r="F54" i="1"/>
  <c r="F91" i="1"/>
  <c r="E132" i="2"/>
  <c r="E107" i="2" s="1"/>
  <c r="F161" i="2"/>
  <c r="F143" i="2" s="1"/>
  <c r="G271" i="2"/>
  <c r="C223" i="2"/>
  <c r="E16" i="1"/>
  <c r="E54" i="1"/>
  <c r="E91" i="1"/>
  <c r="F24" i="2"/>
  <c r="F10" i="2" s="1"/>
  <c r="D16" i="1"/>
  <c r="D15" i="1" s="1"/>
  <c r="D54" i="1"/>
  <c r="D53" i="1" s="1"/>
  <c r="D91" i="1"/>
  <c r="D161" i="2"/>
  <c r="C16" i="1"/>
  <c r="C15" i="1" s="1"/>
  <c r="C54" i="1"/>
  <c r="C53" i="1" s="1"/>
  <c r="C91" i="1"/>
  <c r="F68" i="1"/>
  <c r="H132" i="2"/>
  <c r="G282" i="2"/>
  <c r="G284" i="2"/>
  <c r="F282" i="2"/>
  <c r="F281" i="2" s="1"/>
  <c r="F280" i="2" s="1"/>
  <c r="F284" i="2"/>
  <c r="F283" i="2" s="1"/>
  <c r="E284" i="2"/>
  <c r="E283" i="2" s="1"/>
  <c r="E282" i="2"/>
  <c r="E281" i="2" s="1"/>
  <c r="E280" i="2" s="1"/>
  <c r="D284" i="2"/>
  <c r="D283" i="2" s="1"/>
  <c r="D282" i="2"/>
  <c r="D281" i="2" s="1"/>
  <c r="D280" i="2" s="1"/>
  <c r="E263" i="2"/>
  <c r="E262" i="2" s="1"/>
  <c r="E14" i="2"/>
  <c r="G263" i="2"/>
  <c r="G14" i="2"/>
  <c r="H263" i="2"/>
  <c r="H14" i="2"/>
  <c r="F14" i="2"/>
  <c r="F263" i="2"/>
  <c r="F262" i="2" s="1"/>
  <c r="D263" i="2"/>
  <c r="D262" i="2" s="1"/>
  <c r="D14" i="2"/>
  <c r="E223" i="2"/>
  <c r="E222" i="2" s="1"/>
  <c r="H223" i="2"/>
  <c r="D223" i="2"/>
  <c r="D222" i="2" s="1"/>
  <c r="G223" i="2"/>
  <c r="H179" i="2"/>
  <c r="G201" i="2"/>
  <c r="G143" i="2"/>
  <c r="H78" i="2"/>
  <c r="H18" i="2"/>
  <c r="F78" i="2"/>
  <c r="F17" i="2" s="1"/>
  <c r="F18" i="2"/>
  <c r="E91" i="2"/>
  <c r="D91" i="2"/>
  <c r="F132" i="2"/>
  <c r="F107" i="2" s="1"/>
  <c r="H24" i="2"/>
  <c r="H10" i="2" s="1"/>
  <c r="D24" i="2"/>
  <c r="D10" i="2" s="1"/>
  <c r="D18" i="2"/>
  <c r="H91" i="2"/>
  <c r="H143" i="2"/>
  <c r="D143" i="2"/>
  <c r="G107" i="2"/>
  <c r="G91" i="2"/>
  <c r="F91" i="2"/>
  <c r="G18" i="2"/>
  <c r="G78" i="2"/>
  <c r="E78" i="2"/>
  <c r="E17" i="2" s="1"/>
  <c r="E18" i="2"/>
  <c r="E24" i="2"/>
  <c r="G24" i="2"/>
  <c r="C103" i="1"/>
  <c r="F103" i="1"/>
  <c r="D103" i="1"/>
  <c r="C201" i="2"/>
  <c r="C179" i="2" s="1"/>
  <c r="C132" i="2"/>
  <c r="C107" i="2" s="1"/>
  <c r="C271" i="2"/>
  <c r="C15" i="2" s="1"/>
  <c r="C161" i="2"/>
  <c r="C143" i="2" s="1"/>
  <c r="C14" i="2"/>
  <c r="C252" i="2"/>
  <c r="C13" i="2" s="1"/>
  <c r="C284" i="2"/>
  <c r="C283" i="2" s="1"/>
  <c r="C282" i="2"/>
  <c r="C281" i="2" s="1"/>
  <c r="C280" i="2" s="1"/>
  <c r="C24" i="2"/>
  <c r="C10" i="2" s="1"/>
  <c r="C91" i="2"/>
  <c r="C222" i="2"/>
  <c r="F53" i="1"/>
  <c r="C18" i="2"/>
  <c r="H282" i="2" l="1"/>
  <c r="G222" i="2"/>
  <c r="H281" i="2"/>
  <c r="H107" i="2"/>
  <c r="G179" i="2"/>
  <c r="H262" i="2"/>
  <c r="H222" i="2"/>
  <c r="G283" i="2"/>
  <c r="G15" i="2"/>
  <c r="G10" i="2"/>
  <c r="G17" i="2"/>
  <c r="H17" i="2"/>
  <c r="G262" i="2"/>
  <c r="G281" i="2"/>
  <c r="H15" i="2"/>
  <c r="F67" i="1"/>
  <c r="E107" i="1"/>
  <c r="E67" i="1"/>
  <c r="F9" i="1"/>
  <c r="E53" i="1"/>
  <c r="E15" i="1"/>
  <c r="D9" i="1"/>
  <c r="D8" i="1" s="1"/>
  <c r="D90" i="2"/>
  <c r="D89" i="2" s="1"/>
  <c r="D53" i="2" s="1"/>
  <c r="D45" i="2" s="1"/>
  <c r="D44" i="2" s="1"/>
  <c r="D23" i="2" s="1"/>
  <c r="D22" i="2" s="1"/>
  <c r="F90" i="2"/>
  <c r="F89" i="2" s="1"/>
  <c r="F53" i="2" s="1"/>
  <c r="F45" i="2" s="1"/>
  <c r="F44" i="2" s="1"/>
  <c r="F11" i="2" s="1"/>
  <c r="F21" i="2" s="1"/>
  <c r="F20" i="2" s="1"/>
  <c r="E90" i="2"/>
  <c r="E89" i="2" s="1"/>
  <c r="E53" i="2" s="1"/>
  <c r="E45" i="2" s="1"/>
  <c r="E44" i="2" s="1"/>
  <c r="E11" i="2" s="1"/>
  <c r="G90" i="2"/>
  <c r="E10" i="2"/>
  <c r="C9" i="1"/>
  <c r="C8" i="1" s="1"/>
  <c r="C90" i="2"/>
  <c r="C89" i="2" s="1"/>
  <c r="C53" i="2" s="1"/>
  <c r="C45" i="2" s="1"/>
  <c r="C44" i="2" s="1"/>
  <c r="C87" i="2" s="1"/>
  <c r="F8" i="1" l="1"/>
  <c r="H90" i="2"/>
  <c r="H89" i="2" s="1"/>
  <c r="G280" i="2"/>
  <c r="H280" i="2"/>
  <c r="G89" i="2"/>
  <c r="E103" i="1"/>
  <c r="E9" i="1"/>
  <c r="E9" i="2"/>
  <c r="E8" i="2" s="1"/>
  <c r="D87" i="2"/>
  <c r="D11" i="2"/>
  <c r="D21" i="2" s="1"/>
  <c r="D20" i="2" s="1"/>
  <c r="F9" i="2"/>
  <c r="F8" i="2" s="1"/>
  <c r="F87" i="2"/>
  <c r="E23" i="2"/>
  <c r="E22" i="2" s="1"/>
  <c r="F23" i="2"/>
  <c r="F22" i="2" s="1"/>
  <c r="E87" i="2"/>
  <c r="E21" i="2"/>
  <c r="E20" i="2" s="1"/>
  <c r="C11" i="2"/>
  <c r="C23" i="2"/>
  <c r="C22" i="2" s="1"/>
  <c r="G53" i="2" l="1"/>
  <c r="H53" i="2"/>
  <c r="E8" i="1"/>
  <c r="D9" i="2"/>
  <c r="D8" i="2" s="1"/>
  <c r="C21" i="2"/>
  <c r="C20" i="2" s="1"/>
  <c r="C9" i="2"/>
  <c r="C8" i="2" s="1"/>
  <c r="H45" i="2" l="1"/>
  <c r="H44" i="2" s="1"/>
  <c r="G45" i="2"/>
  <c r="G44" i="2" l="1"/>
  <c r="H87" i="2"/>
  <c r="H23" i="2"/>
  <c r="H22" i="2" s="1"/>
  <c r="H11" i="2"/>
  <c r="H21" i="2" l="1"/>
  <c r="H20" i="2" s="1"/>
  <c r="H9" i="2"/>
  <c r="H8" i="2" s="1"/>
  <c r="G87" i="2"/>
  <c r="G11" i="2"/>
  <c r="G23" i="2"/>
  <c r="G22" i="2" l="1"/>
  <c r="G9" i="2"/>
  <c r="G21" i="2"/>
  <c r="G8" i="2" l="1"/>
  <c r="G20" i="2"/>
</calcChain>
</file>

<file path=xl/sharedStrings.xml><?xml version="1.0" encoding="utf-8"?>
<sst xmlns="http://schemas.openxmlformats.org/spreadsheetml/2006/main" count="658" uniqueCount="534">
  <si>
    <t xml:space="preserve">lei </t>
  </si>
  <si>
    <t>Cod</t>
  </si>
  <si>
    <t>Denumire indicator</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</si>
  <si>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</si>
  <si>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</si>
  <si>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</si>
  <si>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</si>
  <si>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</si>
  <si>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</si>
  <si>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</si>
  <si>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</si>
  <si>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</si>
  <si>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</si>
  <si>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</si>
  <si>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</si>
  <si>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</si>
  <si>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</si>
  <si>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</si>
  <si>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</si>
  <si>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</si>
  <si>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</si>
  <si>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</si>
  <si>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</si>
  <si>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</si>
  <si>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</si>
  <si>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</si>
  <si>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</si>
  <si>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</si>
  <si>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</si>
  <si>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</si>
  <si>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</si>
  <si>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</si>
  <si>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</si>
  <si>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</si>
  <si>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</si>
  <si>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</si>
  <si>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</si>
  <si>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</si>
  <si>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</si>
  <si>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20.05.03.07</t>
  </si>
  <si>
    <t>Contributia de asigurari sociale de sanatate suportata de angajatorul/platitorul de venit dupa caz</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</si>
  <si>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</si>
  <si>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</si>
  <si>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</si>
  <si>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</si>
  <si>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</si>
  <si>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</si>
  <si>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</si>
  <si>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</si>
  <si>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</si>
  <si>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</si>
  <si>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</si>
  <si>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</si>
  <si>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</si>
  <si>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</si>
  <si>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</si>
  <si>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</si>
  <si>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</si>
  <si>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</si>
  <si>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</si>
  <si>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</si>
  <si>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</si>
  <si>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</si>
  <si>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</si>
  <si>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</si>
  <si>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</si>
  <si>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</si>
  <si>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</si>
  <si>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</si>
  <si>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</si>
  <si>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</si>
  <si>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</si>
  <si>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</si>
  <si>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</si>
  <si>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</si>
  <si>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</si>
  <si>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</si>
  <si>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</si>
  <si>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</si>
  <si>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</si>
  <si>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</si>
  <si>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</si>
  <si>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</si>
  <si>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</si>
  <si>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</si>
  <si>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</si>
  <si>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</si>
  <si>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</si>
  <si>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</si>
  <si>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</si>
  <si>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</si>
  <si>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</si>
  <si>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</si>
  <si>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</si>
  <si>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</si>
  <si>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</si>
  <si>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</si>
  <si>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</si>
  <si>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</si>
  <si>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</si>
  <si>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</si>
  <si>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</si>
  <si>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</si>
  <si>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</si>
  <si>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</si>
  <si>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</si>
  <si>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</si>
  <si>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</si>
  <si>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</si>
  <si>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</si>
  <si>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</si>
  <si>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</si>
  <si>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</si>
  <si>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36.05.01.01</t>
  </si>
  <si>
    <t>Venituri din aplicarea prescriptiei extinctive</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</si>
  <si>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</si>
  <si>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</si>
  <si>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</si>
  <si>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</si>
  <si>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</si>
  <si>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</si>
  <si>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</si>
  <si>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</si>
  <si>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</si>
  <si>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</si>
  <si>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</si>
  <si>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</si>
  <si>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</si>
  <si>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</si>
  <si>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</si>
  <si>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</si>
  <si>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</si>
  <si>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</si>
  <si>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</si>
  <si>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</si>
  <si>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</si>
  <si>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</si>
  <si>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</si>
  <si>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</si>
  <si>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</si>
  <si>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</si>
  <si>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</si>
  <si>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</si>
  <si>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</si>
  <si>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</si>
  <si>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</si>
  <si>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</si>
  <si>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</si>
  <si>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</si>
  <si>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</si>
  <si>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</si>
  <si>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</si>
  <si>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</si>
  <si>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</si>
  <si>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</si>
  <si>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</si>
  <si>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</si>
  <si>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</si>
  <si>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</si>
  <si>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</si>
  <si>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</si>
  <si>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</si>
  <si>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</si>
  <si>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</si>
  <si>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</si>
  <si>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</si>
  <si>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</si>
  <si>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</si>
  <si>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</si>
  <si>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</si>
  <si>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</si>
  <si>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</si>
  <si>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</si>
  <si>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45.05.01</t>
  </si>
  <si>
    <t>Fondul European de Dezvoltare Regionala</t>
  </si>
  <si>
    <t>45.05.01.01</t>
  </si>
  <si>
    <t>Sume primite in contul platilor efectuate in AN CURENT</t>
  </si>
  <si>
    <t>45.05.02</t>
  </si>
  <si>
    <t>Fondul Social European (FSE)</t>
  </si>
  <si>
    <t>45.05.02.02</t>
  </si>
  <si>
    <t>Sume primite in contul platilor efectuate in ANII ANTERIORI</t>
  </si>
  <si>
    <t>48.05</t>
  </si>
  <si>
    <t>48.05.02</t>
  </si>
  <si>
    <t>48.05.02.01</t>
  </si>
  <si>
    <t>Sume primite in contul platilor efectuate in anul curent</t>
  </si>
  <si>
    <t>48.05.02.02</t>
  </si>
  <si>
    <t>Sume primite in contul platilor efectuate in anul precedent</t>
  </si>
  <si>
    <t>48.05.15</t>
  </si>
  <si>
    <t>48.05.15.01</t>
  </si>
  <si>
    <t>48.05.15.02</t>
  </si>
  <si>
    <t>08</t>
  </si>
  <si>
    <t>FONDURI EXTERNE NERAMBURSABILE
TOTAL VENITURI</t>
  </si>
  <si>
    <t>48.08</t>
  </si>
  <si>
    <t>48.08.15</t>
  </si>
  <si>
    <t>Alte programe comunitare finantate in perioada 2014-2020 (APC)</t>
  </si>
  <si>
    <t>48.19.03</t>
  </si>
  <si>
    <t>Mecanismul pentru interconectarea Europei</t>
  </si>
  <si>
    <t xml:space="preserve">III.  OPERATIUNI FINANCIARE </t>
  </si>
  <si>
    <t>40.08</t>
  </si>
  <si>
    <t>Incasari din rambursarea imprumuturilor acordate</t>
  </si>
  <si>
    <t>40.08.15</t>
  </si>
  <si>
    <t>Sume utilizate din excedentul anului precedent pentru efectuarea de cheltuieli</t>
  </si>
  <si>
    <t>40.08.15.03</t>
  </si>
  <si>
    <t>Sume utilizate de alte instituţii din excedentul anului precedent</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</si>
  <si>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</si>
  <si>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</si>
  <si>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</si>
  <si>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</si>
  <si>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</si>
  <si>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</si>
  <si>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</si>
  <si>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</si>
  <si>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</si>
  <si>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</si>
  <si>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50. 05</t>
  </si>
  <si>
    <t xml:space="preserve">CHELTUIELI- TOTAL      </t>
  </si>
  <si>
    <t>50.05.01</t>
  </si>
  <si>
    <t>CHELTUIELI CURENTE</t>
  </si>
  <si>
    <t>50.05.10</t>
  </si>
  <si>
    <t>TITLUL I CHELTUIELI DE PERSONAL</t>
  </si>
  <si>
    <t>50.05.20</t>
  </si>
  <si>
    <t>TITLUL II BUNURI SI SERVICII</t>
  </si>
  <si>
    <t>50.05.30</t>
  </si>
  <si>
    <t>TITLUL III DOBANZI</t>
  </si>
  <si>
    <t>66.05.51</t>
  </si>
  <si>
    <t>TITLUL VI TRANSFERURI INTRE UNITATI ALE ADMINISTRATIEI PUBLICE</t>
  </si>
  <si>
    <t>50.05.57</t>
  </si>
  <si>
    <t>TITLUL IX ASISTENTA SOCIALA</t>
  </si>
  <si>
    <t>50.05.58</t>
  </si>
  <si>
    <t>TITLUL X PROIECTE CU FINANTARE DIN FONDURI EXTERNE NERAMBURSABILE AFERENTE CADRULUI FINANCIAR 2014-2020</t>
  </si>
  <si>
    <t>50.05.59</t>
  </si>
  <si>
    <t xml:space="preserve">TITLUL XI ALTE CHELTUIELI </t>
  </si>
  <si>
    <t>50.05.70</t>
  </si>
  <si>
    <t>CHELTUIELI DE CAPITAL</t>
  </si>
  <si>
    <t>50.05.71</t>
  </si>
  <si>
    <t>TITLUL XV ACTIVE NEFINANCIARE</t>
  </si>
  <si>
    <t>50.05.85</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</si>
  <si>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</si>
  <si>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</si>
  <si>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</si>
  <si>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</si>
  <si>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</si>
  <si>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</si>
  <si>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</si>
  <si>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</si>
  <si>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</si>
  <si>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</si>
  <si>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</si>
  <si>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</si>
  <si>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66.05.10.01.05</t>
  </si>
  <si>
    <t>Sporuri pentru conditii de munca</t>
  </si>
  <si>
    <t>66.05.10.01.06</t>
  </si>
  <si>
    <t>Alte sporuri</t>
  </si>
  <si>
    <t>66.05.10.01.12</t>
  </si>
  <si>
    <t>Indemnizatii platite unor persoane din afara unitatii</t>
  </si>
  <si>
    <t>66.05.10.01.13</t>
  </si>
  <si>
    <t>Indemnizatii de delegare</t>
  </si>
  <si>
    <t>66.05.10.01.14</t>
  </si>
  <si>
    <t>Indemnizatii de detasare</t>
  </si>
  <si>
    <t>66.05.10.01.17</t>
  </si>
  <si>
    <t>Indemnizatii de hrana</t>
  </si>
  <si>
    <t>66.05.10.01.30</t>
  </si>
  <si>
    <t>Alte drepturi salariale in bani</t>
  </si>
  <si>
    <t xml:space="preserve">   ~ hotarari judecatoresti</t>
  </si>
  <si>
    <t>66.05.10.01.02</t>
  </si>
  <si>
    <t>Cheltuieli salariale in natura</t>
  </si>
  <si>
    <t>66.05.10.01.02.06</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</si>
  <si>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</si>
  <si>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</si>
  <si>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</si>
  <si>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</si>
  <si>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</si>
  <si>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</si>
  <si>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</si>
  <si>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</si>
  <si>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</si>
  <si>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</si>
  <si>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</si>
  <si>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</si>
  <si>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66.05.10.03.07</t>
  </si>
  <si>
    <t>Contributia asiguratorie pentru munca</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</si>
  <si>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</si>
  <si>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</si>
  <si>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</si>
  <si>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</si>
  <si>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</si>
  <si>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</si>
  <si>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</si>
  <si>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</si>
  <si>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</si>
  <si>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</si>
  <si>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</si>
  <si>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</si>
  <si>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</si>
  <si>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</si>
  <si>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</si>
  <si>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</si>
  <si>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</si>
  <si>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</si>
  <si>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</si>
  <si>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66.05.20.01.09.2</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</si>
  <si>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</si>
  <si>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</si>
  <si>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</si>
  <si>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</si>
  <si>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</si>
  <si>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</si>
  <si>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</si>
  <si>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</si>
  <si>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</si>
  <si>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</si>
  <si>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</si>
  <si>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</si>
  <si>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</si>
  <si>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</si>
  <si>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</si>
  <si>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</si>
  <si>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</si>
  <si>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</si>
  <si>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</si>
  <si>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</si>
  <si>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</si>
  <si>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</si>
  <si>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</si>
  <si>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</si>
  <si>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</si>
  <si>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66.05.20.25</t>
  </si>
  <si>
    <t>Cheltuieli judiciare si extrajudiciare derivate din actiuni in reprezentarea intereselor statului, potrivit dispozitiilor legale</t>
  </si>
  <si>
    <t>66.05.20.30</t>
  </si>
  <si>
    <t>Alte cheltuieli</t>
  </si>
  <si>
    <t>66.05.20.30.04</t>
  </si>
  <si>
    <t>Chirii</t>
  </si>
  <si>
    <t>66.05.20.30.30</t>
  </si>
  <si>
    <t>Alte cheltuieli cu bunuri si servicii</t>
  </si>
  <si>
    <t>66.05.30</t>
  </si>
  <si>
    <t>66.05.30.03</t>
  </si>
  <si>
    <t>Alte dobanzi</t>
  </si>
  <si>
    <t>66.05.30.03.02</t>
  </si>
  <si>
    <t>Dobanda datorata trezoreriei statului</t>
  </si>
  <si>
    <t>50.00.59</t>
  </si>
  <si>
    <t>50.00.59.17</t>
  </si>
  <si>
    <t>Despagubiri civile</t>
  </si>
  <si>
    <t>50.00.59.40</t>
  </si>
  <si>
    <t>Sume aferente persoanelor cu handicap neincadrate</t>
  </si>
  <si>
    <t>66.05.70</t>
  </si>
  <si>
    <t>66.05.71</t>
  </si>
  <si>
    <t>66.05.71.01</t>
  </si>
  <si>
    <t>Active fixe</t>
  </si>
  <si>
    <t>66.05.71.01.01</t>
  </si>
  <si>
    <t>Constructii</t>
  </si>
  <si>
    <t>66.05.71.01.02</t>
  </si>
  <si>
    <t>Masini, echipamente si mijloace de transport</t>
  </si>
  <si>
    <t>66.05.71.01.03</t>
  </si>
  <si>
    <t>Mobilier, aparatura birotica si alte active corporale</t>
  </si>
  <si>
    <t>66.05.71.01.30</t>
  </si>
  <si>
    <t>Alte active fixe</t>
  </si>
  <si>
    <t>66.05.71.03</t>
  </si>
  <si>
    <t>Reparatii capitale aferente activelor fixe</t>
  </si>
  <si>
    <t>Administratia centrala</t>
  </si>
  <si>
    <t>66.05.02</t>
  </si>
  <si>
    <t>Servicii publice descentralizate, din care:</t>
  </si>
  <si>
    <t xml:space="preserve"> Plati efectuate in anii precedenti si recuperate in anul curent</t>
  </si>
  <si>
    <t>66.05.20.01.09.1</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</si>
  <si>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</si>
  <si>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</si>
  <si>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</si>
  <si>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</si>
  <si>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</si>
  <si>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</si>
  <si>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</si>
  <si>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</si>
  <si>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</si>
  <si>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</si>
  <si>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</si>
  <si>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</si>
  <si>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</si>
  <si>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</si>
  <si>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</si>
  <si>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</si>
  <si>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</si>
  <si>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</si>
  <si>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</si>
  <si>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</si>
  <si>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</si>
  <si>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</si>
  <si>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</si>
  <si>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</si>
  <si>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</si>
  <si>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</si>
  <si>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</si>
  <si>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</si>
  <si>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 (purpura trombocitopenica)</t>
  </si>
  <si>
    <t>Programul national de tratament pentru boli rare (alte medicamente circuit inchis)</t>
  </si>
  <si>
    <t xml:space="preserve">  -  Programul national de tratament pentru boli rare (mucoviscidoza)</t>
  </si>
  <si>
    <t>Programul national de tratament al bolilor neurologice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</si>
  <si>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</si>
  <si>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</si>
  <si>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</si>
  <si>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</si>
  <si>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</si>
  <si>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</si>
  <si>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</si>
  <si>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</si>
  <si>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</si>
  <si>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</si>
  <si>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</si>
  <si>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</si>
  <si>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</si>
  <si>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</si>
  <si>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</si>
  <si>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</si>
  <si>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</si>
  <si>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</si>
  <si>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</si>
  <si>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</si>
  <si>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</si>
  <si>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</si>
  <si>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per capita</t>
  </si>
  <si>
    <t>per servicii</t>
  </si>
  <si>
    <t xml:space="preserve">  - centre de permanenta</t>
  </si>
  <si>
    <t xml:space="preserve">   ~ servicii de monitorizare a starii de sanatate a pacientilor in conditiile art.8, alin.3^1-3^3 din Legea nr.136/2020, cu modificarile si completarile ulterioare</t>
  </si>
  <si>
    <t xml:space="preserve">   ~ finantarea activitatii de testare de catre medicii de familie in vederea depistarii infectiei cu SARS-Cov-2 potrivit OUG nr. 3/2021, cu modificarile si completarile ulterioare</t>
  </si>
  <si>
    <t>66.05.04.02</t>
  </si>
  <si>
    <t>Asistenta medicala  pentru specialitati clinice, din care: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</si>
  <si>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</si>
  <si>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</si>
  <si>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</si>
  <si>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</si>
  <si>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</si>
  <si>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</si>
  <si>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Programul national de PET-CT, din care:</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</si>
  <si>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</si>
  <si>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</si>
  <si>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</si>
  <si>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</si>
  <si>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</si>
  <si>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</si>
  <si>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</si>
  <si>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</si>
  <si>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</si>
  <si>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</si>
  <si>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</si>
  <si>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</si>
  <si>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</si>
  <si>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~sume pentru punerea în aplicare a dispoziţiilor art. 165 alin. ( 1^1)  - (1^3) din Legea nr. 95/2006 ( cf.modificarilor aduse prin Legea nr.109/2022)</t>
  </si>
  <si>
    <t>~ Suma corespunzatoare alocaţiei de hrană din unităţile sanitare publice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</si>
  <si>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</si>
  <si>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</si>
  <si>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</si>
  <si>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</si>
  <si>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</si>
  <si>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</si>
  <si>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</si>
  <si>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</si>
  <si>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66.05.51.01</t>
  </si>
  <si>
    <t>TRANSFERURI CURENTE</t>
  </si>
  <si>
    <t>66.05.51.01.66</t>
  </si>
  <si>
    <t>Transferuri din bugetul fondului national unic de asigurări sociale de sănătate către unitățile sanitare pentru acoperirea creșterilor salariale, din care: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</si>
  <si>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</si>
  <si>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</si>
  <si>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</si>
  <si>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</si>
  <si>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</si>
  <si>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</si>
  <si>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</si>
  <si>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68.05</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</si>
  <si>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</si>
  <si>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</si>
  <si>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</si>
  <si>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</si>
  <si>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</si>
  <si>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</si>
  <si>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</si>
  <si>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</si>
  <si>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</si>
  <si>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</si>
  <si>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</si>
  <si>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Asistenta sociala in caz de boli</t>
  </si>
  <si>
    <t>68.05.06</t>
  </si>
  <si>
    <t>Asistenta sociala pentru familie si copii</t>
  </si>
  <si>
    <t xml:space="preserve"> Plati efectuate in anii precedenti si recuperate in anul curent - Asistenta sociala</t>
  </si>
  <si>
    <t>50.05.58.02</t>
  </si>
  <si>
    <t xml:space="preserve">Programe din Fondul  Social European  (FSE) </t>
  </si>
  <si>
    <t>50.05.58.02.01</t>
  </si>
  <si>
    <t>Finantarea nationala</t>
  </si>
  <si>
    <t>50.05.58.02.02</t>
  </si>
  <si>
    <t>Finantarea externa nerambursabila</t>
  </si>
  <si>
    <t>50.05.58.02.03</t>
  </si>
  <si>
    <t>Cheltuieli neeligibile</t>
  </si>
  <si>
    <t>50.05.58.15</t>
  </si>
  <si>
    <t>50.05.58.15.01</t>
  </si>
  <si>
    <t>Finantare nationala</t>
  </si>
  <si>
    <t>50.05.58.15.02</t>
  </si>
  <si>
    <t>Finantare externa nerambursabila</t>
  </si>
  <si>
    <t>50.05.58.15.03</t>
  </si>
  <si>
    <t>50.08</t>
  </si>
  <si>
    <t>FONDURI EXTERNE NERAMBURSABILE</t>
  </si>
  <si>
    <t>50.08.01</t>
  </si>
  <si>
    <t>50.08.58</t>
  </si>
  <si>
    <t>66.08</t>
  </si>
  <si>
    <t>66.08.01</t>
  </si>
  <si>
    <t>66.08.58</t>
  </si>
  <si>
    <t>66.08.58.15</t>
  </si>
  <si>
    <t>66.08.58.15.02</t>
  </si>
  <si>
    <t>66.08.50</t>
  </si>
  <si>
    <t>Alte chelutuieli in domeniul sanatatii</t>
  </si>
  <si>
    <t>66.08.50.50</t>
  </si>
  <si>
    <t>Alte institutii si actiuni sanitare</t>
  </si>
  <si>
    <t>CONT DE EXECUTIE VENITURI IANUARIE 2023</t>
  </si>
  <si>
    <t>CONT DE EXECUTIE CHELTUIELI IANUARIE  2023</t>
  </si>
  <si>
    <t xml:space="preserve">       Programul national de sanatate mintala-Subprogramul national de tratament al bolnavilor cu toxicodependeta, precum si de testare a metabolitilor stupefiantelor</t>
  </si>
  <si>
    <t>~ servicii medicale pentru persoanele care nu fac dovada calităţii de asigurat,  prevăzute la art. 232 alin. (3^1) şi art. 261 alin. (1^2) din Legea nr. 95/2006, republicată, cu modificările şi completările ulterioare</t>
  </si>
  <si>
    <t xml:space="preserve">    ~Subprogramul national de servicii conexe acordate persoanelor diagnosticate cu tulburari din spectrul autist</t>
  </si>
  <si>
    <t xml:space="preserve">    ~Subprogramul national de testare genetica</t>
  </si>
  <si>
    <t>~Programul national de endometrioza</t>
  </si>
  <si>
    <t>medici nou veniti</t>
  </si>
  <si>
    <t xml:space="preserve">   - activitate curenta, din care:</t>
  </si>
  <si>
    <t xml:space="preserve">    ~ activitatea curenta, din care:</t>
  </si>
  <si>
    <t>public</t>
  </si>
  <si>
    <t>privat</t>
  </si>
  <si>
    <t>Mecanismul pentru Interconectarea Europei</t>
  </si>
  <si>
    <t>Raspundem de realitatea si exactitatea datelor</t>
  </si>
  <si>
    <t xml:space="preserve">    Director General,</t>
  </si>
  <si>
    <t>Director Economic,</t>
  </si>
  <si>
    <t xml:space="preserve"> Iulia-Simona PETCU</t>
  </si>
  <si>
    <t>Sef Serviciu BFC,</t>
  </si>
  <si>
    <t xml:space="preserve">  Fanica ORMAN</t>
  </si>
  <si>
    <t>Intocmit,</t>
  </si>
  <si>
    <t>Sonia-Mirela MISTREANU</t>
  </si>
  <si>
    <t>ANAF inregistrat = 0 lei (ian.2023)</t>
  </si>
  <si>
    <t xml:space="preserve">      Ciprian GROZA</t>
  </si>
  <si>
    <t>Fila buget nr.P 628/26.01.2023</t>
  </si>
  <si>
    <t>CASA DE ASIGURARI DE SANATATE GALATI</t>
  </si>
  <si>
    <t xml:space="preserve">        Ciprian GROZA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</si>
</sst>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29" x14ac:knownFonts="1">
    <font>
      <sz val="10"/>
      <name val="Arial"/>
      <charset val="238"/>
    </font>
    <font>
      <sz val="10"/>
      <name val="Arial"/>
      <family val="2"/>
    </font>
    <font>
      <b/>
      <i/>
      <sz val="10"/>
      <name val="Arial"/>
      <family val="2"/>
    </font>
    <font>
      <b/>
      <sz val="10"/>
      <name val="Arial"/>
      <family val="2"/>
    </font>
    <font>
      <sz val="10"/>
      <name val="Arial"/>
      <family val="2"/>
    </font>
    <font>
      <b/>
      <sz val="10"/>
      <name val="Arial"/>
      <family val="2"/>
      <charset val="238"/>
    </font>
    <font>
      <sz val="10"/>
      <name val="Arial"/>
      <family val="2"/>
      <charset val="238"/>
    </font>
    <font>
      <sz val="10"/>
      <color indexed="8"/>
      <name val="Arial"/>
      <family val="2"/>
    </font>
    <font>
      <b/>
      <sz val="10"/>
      <color theme="3"/>
      <name val="Arial"/>
      <family val="2"/>
      <charset val="238"/>
    </font>
    <font>
      <sz val="10"/>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0"/>
      <name val="Palatino Linotype"/>
      <family val="1"/>
    </font>
    <font>
      <sz val="10"/>
      <name val="Times New Roman CE"/>
      <charset val="238"/>
    </font>
    <font>
      <b/>
      <sz val="10"/>
      <name val="Times New Roman CE"/>
    </font>
    <font>
      <sz val="10"/>
      <name val="Calibri"/>
      <family val="2"/>
      <charset val="238"/>
    </font>
    <font>
      <b/>
      <i/>
      <sz val="12"/>
      <name val="Arial"/>
      <family val="2"/>
    </font>
    <font>
      <b/>
      <i/>
      <sz val="14"/>
      <name val="Palatino Linotype"/>
      <family val="1"/>
      <charset val="238"/>
    </font>
    <font>
      <b/>
      <sz val="10"/>
      <name val="Palatino Linotype"/>
      <family val="1"/>
    </font>
    <font>
      <i/>
      <sz val="11"/>
      <name val="Arial"/>
      <family val="2"/>
    </font>
    <font>
      <sz val="11"/>
      <name val="Arial"/>
      <family val="2"/>
    </font>
    <font>
      <b/>
      <sz val="11"/>
      <name val="Arial"/>
      <family val="2"/>
      <charset val="23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6" fillId="0" borderId="0"/>
    <xf numFmtId="0" fontId="6" fillId="0" borderId="0"/>
    <xf numFmtId="0" fontId="6" fillId="0" borderId="0"/>
    <xf numFmtId="0" fontId="1" fillId="0" borderId="0"/>
    <xf numFmtId="0" fontId="1" fillId="0" borderId="0"/>
  </cellStyleXfs>
  <cellXfs count="133">
    <xf numFmtId="0" fontId="0" fillId="0" borderId="0" xfId="0"/>
    <xf numFmtId="0" fontId="2" fillId="0" borderId="0" xfId="0" applyFont="1" applyAlignment="1">
      <alignment horizontal="left"/>
    </xf>
    <xf numFmtId="0" fontId="3" fillId="0" borderId="0" xfId="0" applyFont="1" applyAlignment="1">
      <alignment vertical="center" wrapText="1"/>
    </xf>
    <xf numFmtId="0" fontId="3" fillId="0" borderId="0" xfId="0" applyFont="1" applyAlignment="1">
      <alignment horizontal="left"/>
    </xf>
    <xf numFmtId="4" fontId="3" fillId="0" borderId="0" xfId="0" applyNumberFormat="1" applyFont="1"/>
    <xf numFmtId="0" fontId="2" fillId="0" borderId="0" xfId="0" applyFont="1"/>
    <xf numFmtId="0" fontId="4" fillId="0" borderId="0" xfId="0" applyFont="1"/>
    <xf numFmtId="2" fontId="3" fillId="0" borderId="1" xfId="0" applyNumberFormat="1" applyFont="1" applyBorder="1" applyAlignment="1">
      <alignment horizontal="center" vertical="center" wrapText="1"/>
    </xf>
    <xf numFmtId="4" fontId="3" fillId="0" borderId="0" xfId="0" applyNumberFormat="1" applyFont="1" applyAlignment="1">
      <alignment horizontal="center" vertical="center" wrapText="1"/>
    </xf>
    <xf numFmtId="2" fontId="3" fillId="0" borderId="1" xfId="0" applyNumberFormat="1" applyFont="1" applyBorder="1" applyAlignment="1">
      <alignment horizontal="center"/>
    </xf>
    <xf numFmtId="2" fontId="3" fillId="0" borderId="1" xfId="0" applyNumberFormat="1" applyFont="1" applyBorder="1" applyAlignment="1">
      <alignment horizontal="center" wrapText="1"/>
    </xf>
    <xf numFmtId="3" fontId="3" fillId="0" borderId="0" xfId="0" applyNumberFormat="1" applyFont="1" applyAlignment="1">
      <alignment horizontal="center"/>
    </xf>
    <xf numFmtId="3" fontId="4" fillId="0" borderId="0" xfId="0" applyNumberFormat="1" applyFont="1"/>
    <xf numFmtId="2" fontId="3" fillId="0" borderId="1" xfId="0" applyNumberFormat="1" applyFont="1" applyBorder="1" applyAlignment="1">
      <alignment wrapText="1"/>
    </xf>
    <xf numFmtId="4" fontId="3" fillId="0" borderId="1" xfId="0" applyNumberFormat="1" applyFont="1" applyBorder="1"/>
    <xf numFmtId="2" fontId="4" fillId="0" borderId="1" xfId="0" applyNumberFormat="1" applyFont="1" applyBorder="1" applyAlignment="1">
      <alignment wrapText="1"/>
    </xf>
    <xf numFmtId="4" fontId="5" fillId="0" borderId="1" xfId="0" applyNumberFormat="1" applyFont="1" applyBorder="1"/>
    <xf numFmtId="4" fontId="4" fillId="0" borderId="1" xfId="1" applyNumberFormat="1" applyFont="1" applyBorder="1" applyAlignment="1" applyProtection="1">
      <alignment wrapText="1"/>
      <protection locked="0"/>
    </xf>
    <xf numFmtId="0" fontId="3" fillId="0" borderId="0" xfId="0" applyFont="1"/>
    <xf numFmtId="2" fontId="3" fillId="0" borderId="1" xfId="0" applyNumberFormat="1" applyFont="1" applyBorder="1"/>
    <xf numFmtId="2" fontId="7" fillId="0" borderId="1" xfId="0" applyNumberFormat="1" applyFont="1" applyBorder="1" applyAlignment="1">
      <alignment wrapText="1"/>
    </xf>
    <xf numFmtId="2" fontId="7" fillId="0" borderId="1" xfId="0" applyNumberFormat="1" applyFont="1" applyBorder="1" applyAlignment="1">
      <alignment horizontal="left" wrapText="1"/>
    </xf>
    <xf numFmtId="2" fontId="4" fillId="0" borderId="1" xfId="0" applyNumberFormat="1" applyFont="1" applyBorder="1" applyAlignment="1">
      <alignment horizontal="left" wrapText="1"/>
    </xf>
    <xf numFmtId="2" fontId="4" fillId="0" borderId="1" xfId="2" applyNumberFormat="1" applyFont="1" applyBorder="1" applyAlignment="1">
      <alignment wrapText="1"/>
    </xf>
    <xf numFmtId="4" fontId="4" fillId="0" borderId="0" xfId="0" applyNumberFormat="1" applyFont="1"/>
    <xf numFmtId="2" fontId="4" fillId="0" borderId="1" xfId="0" applyNumberFormat="1" applyFont="1" applyBorder="1" applyAlignment="1">
      <alignment horizontal="left" vertical="center" wrapText="1"/>
    </xf>
    <xf numFmtId="2" fontId="5" fillId="0" borderId="1" xfId="0" applyNumberFormat="1" applyFont="1" applyBorder="1" applyAlignment="1">
      <alignment horizontal="left" vertical="center" wrapText="1"/>
    </xf>
    <xf numFmtId="49" fontId="4" fillId="0" borderId="1" xfId="0" applyNumberFormat="1" applyFont="1" applyBorder="1" applyAlignment="1">
      <alignment horizontal="left" wrapText="1"/>
    </xf>
    <xf numFmtId="2" fontId="5" fillId="0" borderId="1" xfId="0" applyNumberFormat="1" applyFont="1" applyBorder="1" applyAlignment="1">
      <alignment wrapText="1"/>
    </xf>
    <xf numFmtId="2" fontId="8" fillId="0" borderId="1" xfId="0" applyNumberFormat="1" applyFont="1" applyBorder="1" applyAlignment="1">
      <alignment wrapText="1"/>
    </xf>
    <xf numFmtId="2" fontId="8" fillId="0" borderId="1" xfId="0" applyNumberFormat="1" applyFont="1" applyBorder="1"/>
    <xf numFmtId="0" fontId="4" fillId="0" borderId="1" xfId="0" applyFont="1" applyBorder="1"/>
    <xf numFmtId="0" fontId="4" fillId="0" borderId="0" xfId="0" applyFont="1" applyAlignment="1">
      <alignment wrapText="1"/>
    </xf>
    <xf numFmtId="49" fontId="9" fillId="0" borderId="0" xfId="0" applyNumberFormat="1" applyFont="1" applyAlignment="1">
      <alignment vertical="top" wrapText="1"/>
    </xf>
    <xf numFmtId="3" fontId="10" fillId="0" borderId="0" xfId="0" applyNumberFormat="1" applyFont="1" applyAlignment="1">
      <alignment horizontal="center"/>
    </xf>
    <xf numFmtId="3" fontId="9" fillId="0" borderId="0" xfId="0" applyNumberFormat="1" applyFont="1"/>
    <xf numFmtId="0" fontId="9" fillId="0" borderId="0" xfId="0" applyFont="1"/>
    <xf numFmtId="4" fontId="9" fillId="0" borderId="0" xfId="0" applyNumberFormat="1" applyFont="1"/>
    <xf numFmtId="4" fontId="11" fillId="0" borderId="0" xfId="0" applyNumberFormat="1" applyFont="1" applyAlignment="1">
      <alignment wrapText="1"/>
    </xf>
    <xf numFmtId="3" fontId="11" fillId="0" borderId="1" xfId="0" applyNumberFormat="1" applyFont="1" applyBorder="1" applyAlignment="1">
      <alignment horizontal="center" vertical="center" wrapText="1"/>
    </xf>
    <xf numFmtId="4" fontId="11" fillId="0" borderId="1" xfId="0" applyNumberFormat="1" applyFont="1" applyBorder="1" applyAlignment="1">
      <alignment horizontal="center" vertical="center" wrapText="1"/>
    </xf>
    <xf numFmtId="0" fontId="9" fillId="0" borderId="0" xfId="0" applyFont="1" applyAlignment="1">
      <alignment horizontal="center" vertical="center" wrapText="1"/>
    </xf>
    <xf numFmtId="3" fontId="11" fillId="0" borderId="1" xfId="0" applyNumberFormat="1" applyFont="1" applyBorder="1" applyAlignment="1">
      <alignment horizontal="center"/>
    </xf>
    <xf numFmtId="164" fontId="11" fillId="0" borderId="1" xfId="2" applyNumberFormat="1" applyFont="1" applyBorder="1" applyAlignment="1">
      <alignment horizontal="left" wrapText="1"/>
    </xf>
    <xf numFmtId="0" fontId="11" fillId="0" borderId="0" xfId="0" applyFont="1"/>
    <xf numFmtId="164" fontId="11" fillId="0" borderId="1" xfId="2" applyNumberFormat="1" applyFont="1" applyBorder="1" applyAlignment="1">
      <alignment wrapText="1"/>
    </xf>
    <xf numFmtId="49" fontId="11" fillId="0" borderId="1" xfId="0" applyNumberFormat="1" applyFont="1" applyBorder="1" applyAlignment="1">
      <alignment horizontal="left" vertical="top" wrapText="1"/>
    </xf>
    <xf numFmtId="4" fontId="9" fillId="0" borderId="1" xfId="2" applyNumberFormat="1" applyFont="1" applyBorder="1" applyAlignment="1">
      <alignment wrapText="1"/>
    </xf>
    <xf numFmtId="164" fontId="9" fillId="0" borderId="1" xfId="2" applyNumberFormat="1" applyFont="1" applyBorder="1" applyAlignment="1">
      <alignment wrapText="1"/>
    </xf>
    <xf numFmtId="164" fontId="9" fillId="0" borderId="1" xfId="2" applyNumberFormat="1" applyFont="1" applyBorder="1" applyAlignment="1">
      <alignment horizontal="left" vertical="center" wrapText="1"/>
    </xf>
    <xf numFmtId="0" fontId="12" fillId="0" borderId="0" xfId="0" applyFont="1"/>
    <xf numFmtId="164" fontId="12" fillId="0" borderId="1" xfId="2" applyNumberFormat="1" applyFont="1" applyBorder="1" applyAlignment="1">
      <alignment wrapText="1"/>
    </xf>
    <xf numFmtId="3" fontId="9" fillId="0" borderId="1" xfId="0" applyNumberFormat="1" applyFont="1" applyBorder="1" applyAlignment="1">
      <alignment vertical="top" wrapText="1"/>
    </xf>
    <xf numFmtId="49" fontId="9" fillId="0" borderId="1" xfId="0" applyNumberFormat="1" applyFont="1" applyBorder="1" applyAlignment="1">
      <alignment horizontal="left" vertical="top" wrapText="1"/>
    </xf>
    <xf numFmtId="164" fontId="11" fillId="0" borderId="1" xfId="3" applyNumberFormat="1" applyFont="1" applyBorder="1" applyAlignment="1">
      <alignment wrapText="1"/>
    </xf>
    <xf numFmtId="164" fontId="9" fillId="0" borderId="1" xfId="3" applyNumberFormat="1" applyFont="1" applyBorder="1" applyAlignment="1">
      <alignment wrapText="1"/>
    </xf>
    <xf numFmtId="4" fontId="11" fillId="0" borderId="1" xfId="2" applyNumberFormat="1" applyFont="1" applyBorder="1" applyAlignment="1">
      <alignment wrapText="1"/>
    </xf>
    <xf numFmtId="4" fontId="9" fillId="0" borderId="1" xfId="0" applyNumberFormat="1" applyFont="1" applyBorder="1" applyAlignment="1">
      <alignment wrapText="1"/>
    </xf>
    <xf numFmtId="4" fontId="9" fillId="0" borderId="1" xfId="0" applyNumberFormat="1" applyFont="1" applyBorder="1" applyAlignment="1">
      <alignment horizontal="left" wrapText="1"/>
    </xf>
    <xf numFmtId="4" fontId="11" fillId="0" borderId="1" xfId="0" applyNumberFormat="1" applyFont="1" applyBorder="1" applyAlignment="1">
      <alignment horizontal="left" wrapText="1"/>
    </xf>
    <xf numFmtId="164" fontId="16" fillId="0" borderId="1" xfId="2" applyNumberFormat="1" applyFont="1" applyBorder="1" applyAlignment="1">
      <alignment wrapText="1"/>
    </xf>
    <xf numFmtId="164" fontId="16" fillId="0" borderId="1" xfId="2" applyNumberFormat="1" applyFont="1" applyBorder="1" applyAlignment="1">
      <alignment horizontal="left" vertical="center" wrapText="1"/>
    </xf>
    <xf numFmtId="164" fontId="17" fillId="0" borderId="1" xfId="3" applyNumberFormat="1" applyFont="1" applyBorder="1" applyAlignment="1">
      <alignment horizontal="left" vertical="center" wrapText="1"/>
    </xf>
    <xf numFmtId="164" fontId="16" fillId="0" borderId="1" xfId="3" applyNumberFormat="1" applyFont="1" applyBorder="1" applyAlignment="1">
      <alignment horizontal="left" vertical="center" wrapText="1"/>
    </xf>
    <xf numFmtId="164" fontId="11" fillId="0" borderId="1" xfId="4" applyNumberFormat="1" applyFont="1" applyBorder="1" applyAlignment="1">
      <alignment vertical="top" wrapText="1"/>
    </xf>
    <xf numFmtId="164" fontId="9" fillId="0" borderId="1" xfId="4" applyNumberFormat="1" applyFont="1" applyBorder="1" applyAlignment="1">
      <alignment vertical="top" wrapText="1"/>
    </xf>
    <xf numFmtId="164" fontId="11" fillId="0" borderId="1" xfId="5" applyNumberFormat="1" applyFont="1" applyBorder="1" applyAlignment="1">
      <alignment vertical="top" wrapText="1"/>
    </xf>
    <xf numFmtId="4" fontId="9" fillId="0" borderId="1" xfId="0" applyNumberFormat="1" applyFont="1" applyBorder="1"/>
    <xf numFmtId="164" fontId="19" fillId="0" borderId="1" xfId="2" applyNumberFormat="1" applyFont="1" applyBorder="1" applyAlignment="1">
      <alignment wrapText="1"/>
    </xf>
    <xf numFmtId="4" fontId="9" fillId="0" borderId="1" xfId="0" applyNumberFormat="1" applyFont="1" applyBorder="1" applyAlignment="1">
      <alignment horizontal="left" vertical="center" wrapText="1"/>
    </xf>
    <xf numFmtId="2" fontId="9" fillId="0" borderId="1" xfId="2" applyNumberFormat="1" applyFont="1" applyBorder="1" applyAlignment="1">
      <alignment wrapText="1"/>
    </xf>
    <xf numFmtId="164" fontId="11" fillId="0" borderId="1" xfId="2" applyNumberFormat="1" applyFont="1" applyBorder="1"/>
    <xf numFmtId="164" fontId="9" fillId="0" borderId="1" xfId="2" applyNumberFormat="1" applyFont="1" applyBorder="1"/>
    <xf numFmtId="3" fontId="11" fillId="0" borderId="1" xfId="0" applyNumberFormat="1" applyFont="1" applyBorder="1" applyAlignment="1">
      <alignment wrapText="1"/>
    </xf>
    <xf numFmtId="3" fontId="9" fillId="0" borderId="1" xfId="0" applyNumberFormat="1" applyFont="1" applyBorder="1" applyAlignment="1">
      <alignment wrapText="1"/>
    </xf>
    <xf numFmtId="4" fontId="2" fillId="0" borderId="0" xfId="0" applyNumberFormat="1" applyFont="1" applyAlignment="1">
      <alignment horizontal="center"/>
    </xf>
    <xf numFmtId="2" fontId="5" fillId="0" borderId="1" xfId="0" applyNumberFormat="1" applyFont="1" applyBorder="1" applyAlignment="1">
      <alignment horizontal="left"/>
    </xf>
    <xf numFmtId="2" fontId="6" fillId="0" borderId="1" xfId="0" applyNumberFormat="1" applyFont="1" applyBorder="1" applyAlignment="1">
      <alignment horizontal="left"/>
    </xf>
    <xf numFmtId="2" fontId="20" fillId="0" borderId="1" xfId="0" applyNumberFormat="1" applyFont="1" applyBorder="1" applyAlignment="1">
      <alignment wrapText="1"/>
    </xf>
    <xf numFmtId="2" fontId="21" fillId="0" borderId="1" xfId="0" applyNumberFormat="1" applyFont="1" applyBorder="1" applyAlignment="1">
      <alignment wrapText="1"/>
    </xf>
    <xf numFmtId="2" fontId="22" fillId="0" borderId="1" xfId="0" applyNumberFormat="1" applyFont="1" applyBorder="1" applyAlignment="1">
      <alignment wrapText="1"/>
    </xf>
    <xf numFmtId="2" fontId="6" fillId="0" borderId="1" xfId="0" applyNumberFormat="1" applyFont="1" applyBorder="1" applyAlignment="1">
      <alignment wrapText="1"/>
    </xf>
    <xf numFmtId="49" fontId="6" fillId="0" borderId="1" xfId="1" applyNumberFormat="1" applyBorder="1" applyAlignment="1" applyProtection="1">
      <alignment horizontal="left"/>
      <protection locked="0"/>
    </xf>
    <xf numFmtId="2" fontId="3" fillId="0" borderId="1" xfId="0" applyNumberFormat="1" applyFont="1" applyBorder="1" applyAlignment="1">
      <alignment horizontal="left"/>
    </xf>
    <xf numFmtId="2" fontId="6" fillId="0" borderId="1" xfId="0" applyNumberFormat="1" applyFont="1" applyBorder="1" applyAlignment="1">
      <alignment horizontal="left" vertical="center"/>
    </xf>
    <xf numFmtId="0" fontId="23" fillId="0" borderId="0" xfId="0" applyFont="1" applyAlignment="1">
      <alignment horizontal="left"/>
    </xf>
    <xf numFmtId="3" fontId="24" fillId="0" borderId="0" xfId="0" applyNumberFormat="1" applyFont="1" applyAlignment="1">
      <alignment horizontal="center"/>
    </xf>
    <xf numFmtId="3" fontId="9" fillId="0" borderId="1" xfId="0" applyNumberFormat="1" applyFont="1" applyBorder="1" applyAlignment="1">
      <alignment horizontal="center" vertical="top" wrapText="1"/>
    </xf>
    <xf numFmtId="4" fontId="11" fillId="0" borderId="1" xfId="3" applyNumberFormat="1" applyFont="1" applyBorder="1" applyAlignment="1">
      <alignment horizontal="right" wrapText="1"/>
    </xf>
    <xf numFmtId="4" fontId="10" fillId="0" borderId="1" xfId="0" applyNumberFormat="1" applyFont="1" applyBorder="1" applyAlignment="1">
      <alignment horizontal="right"/>
    </xf>
    <xf numFmtId="4" fontId="13" fillId="0" borderId="1" xfId="3" applyNumberFormat="1" applyFont="1" applyBorder="1" applyAlignment="1">
      <alignment horizontal="right" wrapText="1"/>
    </xf>
    <xf numFmtId="4" fontId="14" fillId="0" borderId="1" xfId="0" applyNumberFormat="1" applyFont="1" applyBorder="1" applyAlignment="1">
      <alignment horizontal="right"/>
    </xf>
    <xf numFmtId="4" fontId="11" fillId="0" borderId="1" xfId="3" applyNumberFormat="1" applyFont="1" applyBorder="1" applyAlignment="1">
      <alignment horizontal="right"/>
    </xf>
    <xf numFmtId="4" fontId="11" fillId="0" borderId="1" xfId="0" applyNumberFormat="1" applyFont="1" applyBorder="1"/>
    <xf numFmtId="4" fontId="9" fillId="0" borderId="1" xfId="2" applyNumberFormat="1" applyFont="1" applyBorder="1" applyAlignment="1">
      <alignment horizontal="center" wrapText="1"/>
    </xf>
    <xf numFmtId="0" fontId="1" fillId="0" borderId="0" xfId="0" applyFont="1"/>
    <xf numFmtId="3" fontId="1" fillId="2" borderId="0" xfId="0" applyNumberFormat="1" applyFont="1" applyFill="1"/>
    <xf numFmtId="0" fontId="26" fillId="0" borderId="0" xfId="0" applyFont="1"/>
    <xf numFmtId="0" fontId="26" fillId="0" borderId="0" xfId="0" applyFont="1" applyAlignment="1">
      <alignment wrapText="1"/>
    </xf>
    <xf numFmtId="0" fontId="1" fillId="0" borderId="0" xfId="0" applyFont="1" applyAlignment="1">
      <alignment wrapText="1"/>
    </xf>
    <xf numFmtId="0" fontId="5" fillId="0" borderId="0" xfId="0" applyFont="1"/>
    <xf numFmtId="0" fontId="27" fillId="0" borderId="0" xfId="0" applyFont="1" applyAlignment="1">
      <alignment wrapText="1"/>
    </xf>
    <xf numFmtId="0" fontId="28" fillId="0" borderId="0" xfId="0" applyFont="1"/>
    <xf numFmtId="4" fontId="28" fillId="3" borderId="0" xfId="0" applyNumberFormat="1" applyFont="1" applyFill="1"/>
    <xf numFmtId="4" fontId="1" fillId="0" borderId="0" xfId="0" applyNumberFormat="1" applyFont="1"/>
    <xf numFmtId="4" fontId="1" fillId="3" borderId="0" xfId="0" applyNumberFormat="1" applyFont="1" applyFill="1"/>
    <xf numFmtId="4" fontId="5" fillId="3" borderId="0" xfId="0" applyNumberFormat="1" applyFont="1" applyFill="1"/>
    <xf numFmtId="4" fontId="5" fillId="0" borderId="0" xfId="0" applyNumberFormat="1" applyFont="1"/>
    <xf numFmtId="49" fontId="11" fillId="0" borderId="0" xfId="0" applyNumberFormat="1" applyFont="1" applyAlignment="1">
      <alignment vertical="top"/>
    </xf>
    <xf numFmtId="3" fontId="1" fillId="0" borderId="0" xfId="0" applyNumberFormat="1" applyFont="1"/>
    <xf numFmtId="4" fontId="10" fillId="0" borderId="0" xfId="0" applyNumberFormat="1" applyFont="1" applyAlignment="1">
      <alignment horizontal="center"/>
    </xf>
    <xf numFmtId="4" fontId="10" fillId="0" borderId="0" xfId="0" applyNumberFormat="1" applyFont="1" applyAlignment="1">
      <alignment horizontal="center" wrapText="1"/>
    </xf>
    <xf numFmtId="4" fontId="11" fillId="0" borderId="1" xfId="0" applyNumberFormat="1" applyFont="1" applyBorder="1" applyAlignment="1">
      <alignment horizontal="center"/>
    </xf>
    <xf numFmtId="4" fontId="10" fillId="0" borderId="1" xfId="0" applyNumberFormat="1" applyFont="1" applyBorder="1" applyAlignment="1">
      <alignment horizontal="center"/>
    </xf>
    <xf numFmtId="4" fontId="9" fillId="0" borderId="1" xfId="0" applyNumberFormat="1" applyFont="1" applyBorder="1" applyAlignment="1">
      <alignment vertical="top" wrapText="1"/>
    </xf>
    <xf numFmtId="4" fontId="12" fillId="0" borderId="1" xfId="0" applyNumberFormat="1" applyFont="1" applyBorder="1" applyAlignment="1">
      <alignment horizontal="right"/>
    </xf>
    <xf numFmtId="4" fontId="9" fillId="3" borderId="0" xfId="0" applyNumberFormat="1" applyFont="1" applyFill="1"/>
    <xf numFmtId="4" fontId="10" fillId="3" borderId="1" xfId="0" applyNumberFormat="1" applyFont="1" applyFill="1" applyBorder="1" applyAlignment="1">
      <alignment horizontal="right"/>
    </xf>
    <xf numFmtId="4" fontId="3" fillId="0" borderId="1" xfId="0" applyNumberFormat="1" applyFont="1" applyBorder="1" applyAlignment="1">
      <alignment horizontal="center" vertical="center" wrapText="1"/>
    </xf>
    <xf numFmtId="4" fontId="5" fillId="0" borderId="1" xfId="0" applyNumberFormat="1" applyFont="1" applyBorder="1" applyAlignment="1">
      <alignment horizontal="center" vertical="center" wrapText="1"/>
    </xf>
    <xf numFmtId="4" fontId="3" fillId="0" borderId="1" xfId="0" applyNumberFormat="1" applyFont="1" applyBorder="1" applyAlignment="1">
      <alignment horizontal="center"/>
    </xf>
    <xf numFmtId="4" fontId="4" fillId="0" borderId="1" xfId="0" applyNumberFormat="1" applyFont="1" applyBorder="1"/>
    <xf numFmtId="0" fontId="3" fillId="0" borderId="0" xfId="0" applyFont="1" applyAlignment="1">
      <alignment horizontal="center" wrapText="1"/>
    </xf>
    <xf numFmtId="0" fontId="3" fillId="0" borderId="0" xfId="0" applyFont="1" applyAlignment="1">
      <alignment horizontal="center"/>
    </xf>
    <xf numFmtId="49" fontId="11" fillId="0" borderId="0" xfId="0" applyNumberFormat="1" applyFont="1" applyAlignment="1">
      <alignment horizontal="left" vertical="top"/>
    </xf>
    <xf numFmtId="49" fontId="9" fillId="0" borderId="0" xfId="0" applyNumberFormat="1" applyFont="1" applyAlignment="1">
      <alignment horizontal="left" vertical="top" wrapText="1"/>
    </xf>
    <xf numFmtId="49" fontId="11" fillId="0" borderId="1" xfId="0" applyNumberFormat="1" applyFont="1" applyBorder="1" applyAlignment="1">
      <alignment horizontal="left" vertical="center" wrapText="1"/>
    </xf>
    <xf numFmtId="49" fontId="12" fillId="0" borderId="1" xfId="0" applyNumberFormat="1" applyFont="1" applyBorder="1" applyAlignment="1">
      <alignment horizontal="left" vertical="top" wrapText="1"/>
    </xf>
    <xf numFmtId="49" fontId="15" fillId="0" borderId="1" xfId="0" applyNumberFormat="1" applyFont="1" applyBorder="1" applyAlignment="1">
      <alignment horizontal="left" vertical="top" wrapText="1"/>
    </xf>
    <xf numFmtId="49" fontId="25" fillId="0" borderId="1" xfId="0" applyNumberFormat="1" applyFont="1" applyBorder="1" applyAlignment="1">
      <alignment horizontal="left" vertical="top" wrapText="1"/>
    </xf>
    <xf numFmtId="0" fontId="26" fillId="0" borderId="0" xfId="0" applyFont="1" applyAlignment="1">
      <alignment horizontal="left"/>
    </xf>
    <xf numFmtId="0" fontId="1" fillId="0" borderId="0" xfId="0" applyFont="1" applyAlignment="1">
      <alignment horizontal="left" wrapText="1"/>
    </xf>
    <xf numFmtId="0" fontId="27" fillId="0" borderId="0" xfId="0" applyFont="1" applyAlignment="1">
      <alignment horizontal="left" wrapText="1"/>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FB157"/>
  <sheetViews>
    <sheetView zoomScaleNormal="100" workbookViewId="0">
      <pane xSplit="3" ySplit="7" topLeftCell="D39" activePane="bottomRight" state="frozen"/>
      <selection activeCell="B2" sqref="B2"/>
      <selection pane="topRight" activeCell="B2" sqref="B2"/>
      <selection pane="bottomLeft" activeCell="B2" sqref="B2"/>
      <selection pane="bottomRight" activeCell="L48" sqref="L48"/>
    </sheetView>
  </sheetViews>
  <sheetFormatPr defaultRowHeight="12.75" x14ac:dyDescent="0.2"/>
  <cols>
    <col min="1" max="1" width="11" style="32" customWidth="1"/>
    <col min="2" max="2" width="60.5703125" style="6" bestFit="1" customWidth="1"/>
    <col min="3" max="3" width="15" style="24" customWidth="1"/>
    <col min="4" max="4" width="14.7109375" style="24" customWidth="1"/>
    <col min="5" max="6" width="18" style="24" customWidth="1"/>
    <col min="7" max="7" width="11" style="6" customWidth="1"/>
    <col min="8" max="8" width="10.28515625" style="6" customWidth="1"/>
    <col min="9" max="9" width="9.140625" style="6"/>
    <col min="10" max="10" width="10" style="6" customWidth="1"/>
    <col min="11" max="11" width="10.7109375" style="6" customWidth="1"/>
    <col min="12" max="12" width="10" style="6" customWidth="1"/>
    <col min="13" max="13" width="10.28515625" style="6" customWidth="1"/>
    <col min="14" max="14" width="10" style="6" customWidth="1"/>
    <col min="15" max="15" width="10.85546875" style="6" customWidth="1"/>
    <col min="16" max="16" width="9.140625" style="6"/>
    <col min="17" max="17" width="9.7109375" style="6" customWidth="1"/>
    <col min="18" max="18" width="10.140625" style="6" customWidth="1"/>
    <col min="19" max="19" width="10.85546875" style="6" customWidth="1"/>
    <col min="20" max="20" width="9.7109375" style="6" customWidth="1"/>
    <col min="21" max="22" width="10.5703125" style="6" customWidth="1"/>
    <col min="23" max="23" width="10.85546875" style="6" customWidth="1"/>
    <col min="24" max="24" width="9.85546875" style="6" customWidth="1"/>
    <col min="25" max="25" width="9" style="6" customWidth="1"/>
    <col min="26" max="26" width="10.140625" style="6" customWidth="1"/>
    <col min="27" max="27" width="10.5703125" style="6" customWidth="1"/>
    <col min="28" max="28" width="10.7109375" style="6" customWidth="1"/>
    <col min="29" max="29" width="9.28515625" style="6" customWidth="1"/>
    <col min="30" max="30" width="10.28515625" style="6" customWidth="1"/>
    <col min="31" max="31" width="9.85546875" style="6" customWidth="1"/>
    <col min="32" max="32" width="10.7109375" style="6" customWidth="1"/>
    <col min="33" max="33" width="10" style="6" customWidth="1"/>
    <col min="34" max="34" width="10.28515625" style="6" customWidth="1"/>
    <col min="35" max="35" width="9.5703125" style="6" customWidth="1"/>
    <col min="36" max="36" width="10.7109375" style="6" customWidth="1"/>
    <col min="37" max="37" width="10.140625" style="6" bestFit="1" customWidth="1"/>
    <col min="38" max="38" width="10.5703125" style="6" customWidth="1"/>
    <col min="39" max="39" width="10" style="6" customWidth="1"/>
    <col min="40" max="40" width="10.85546875" style="6" customWidth="1"/>
    <col min="41" max="41" width="10.140625" style="6" customWidth="1"/>
    <col min="42" max="42" width="9.7109375" style="6" customWidth="1"/>
    <col min="43" max="43" width="10.85546875" style="6" customWidth="1"/>
    <col min="44" max="44" width="11.140625" style="6" customWidth="1"/>
    <col min="45" max="45" width="9.140625" style="6"/>
    <col min="46" max="46" width="10.5703125" style="6" customWidth="1"/>
    <col min="47" max="47" width="9.85546875" style="6" customWidth="1"/>
    <col min="48" max="48" width="10.85546875" style="6" customWidth="1"/>
    <col min="49" max="49" width="10.28515625" style="6" customWidth="1"/>
    <col min="50" max="50" width="8.5703125" style="6" customWidth="1"/>
    <col min="51" max="51" width="10.42578125" style="6" customWidth="1"/>
    <col min="52" max="53" width="9.85546875" style="6" customWidth="1"/>
    <col min="54" max="54" width="9.28515625" style="6" customWidth="1"/>
    <col min="55" max="55" width="9" style="6" customWidth="1"/>
    <col min="56" max="56" width="10.42578125" style="6" customWidth="1"/>
    <col min="57" max="57" width="11.28515625" style="6" customWidth="1"/>
    <col min="58" max="58" width="9.85546875" style="6" customWidth="1"/>
    <col min="59" max="59" width="10.42578125" style="6" customWidth="1"/>
    <col min="60" max="60" width="9.7109375" style="6" customWidth="1"/>
    <col min="61" max="61" width="11.140625" style="6" customWidth="1"/>
    <col min="62" max="62" width="10.42578125" style="6" customWidth="1"/>
    <col min="63" max="63" width="10" style="6" customWidth="1"/>
    <col min="64" max="64" width="10.140625" style="6" customWidth="1"/>
    <col min="65" max="65" width="10.7109375" style="6" customWidth="1"/>
    <col min="66" max="66" width="11.140625" style="6" customWidth="1"/>
    <col min="67" max="67" width="9.5703125" style="6" customWidth="1"/>
    <col min="68" max="68" width="11.28515625" style="6" customWidth="1"/>
    <col min="69" max="69" width="11" style="6" customWidth="1"/>
    <col min="70" max="70" width="9.85546875" style="6" customWidth="1"/>
    <col min="71" max="71" width="10.7109375" style="6" customWidth="1"/>
    <col min="72" max="72" width="10.28515625" style="6" customWidth="1"/>
    <col min="73" max="73" width="10.5703125" style="6" customWidth="1"/>
    <col min="74" max="74" width="9.5703125" style="6" customWidth="1"/>
    <col min="75" max="75" width="8.42578125" style="6" customWidth="1"/>
    <col min="76" max="76" width="10.7109375" style="6" customWidth="1"/>
    <col min="77" max="77" width="10.140625" style="6" customWidth="1"/>
    <col min="78" max="78" width="10.7109375" style="6" customWidth="1"/>
    <col min="79" max="79" width="9.85546875" style="6" customWidth="1"/>
    <col min="80" max="80" width="9.7109375" style="6" customWidth="1"/>
    <col min="81" max="81" width="10" style="6" customWidth="1"/>
    <col min="82" max="82" width="11.42578125" style="6" customWidth="1"/>
    <col min="83" max="83" width="10" style="6" customWidth="1"/>
    <col min="84" max="84" width="9.7109375" style="6" customWidth="1"/>
    <col min="85" max="85" width="10" style="6" customWidth="1"/>
    <col min="86" max="86" width="10.7109375" style="6" customWidth="1"/>
    <col min="87" max="87" width="9.28515625" style="6" customWidth="1"/>
    <col min="88" max="88" width="10.7109375" style="6" customWidth="1"/>
    <col min="89" max="89" width="10.140625" style="6" customWidth="1"/>
    <col min="90" max="90" width="10.85546875" style="6" customWidth="1"/>
    <col min="91" max="91" width="11.140625" style="6" customWidth="1"/>
    <col min="92" max="94" width="10.28515625" style="6" customWidth="1"/>
    <col min="95" max="95" width="9.5703125" style="6" customWidth="1"/>
    <col min="96" max="96" width="10.28515625" style="6" customWidth="1"/>
    <col min="97" max="97" width="9.5703125" style="6" customWidth="1"/>
    <col min="98" max="98" width="10.140625" style="6" customWidth="1"/>
    <col min="99" max="99" width="8.85546875" style="6" customWidth="1"/>
    <col min="100" max="100" width="9.42578125" style="6" customWidth="1"/>
    <col min="101" max="101" width="10.28515625" style="6" customWidth="1"/>
    <col min="102" max="102" width="9.85546875" style="6" customWidth="1"/>
    <col min="103" max="103" width="9.5703125" style="6" customWidth="1"/>
    <col min="104" max="104" width="9" style="6" customWidth="1"/>
    <col min="105" max="105" width="9.7109375" style="6" customWidth="1"/>
    <col min="106" max="107" width="10.42578125" style="6" customWidth="1"/>
    <col min="108" max="108" width="10.140625" style="6" customWidth="1"/>
    <col min="109" max="109" width="10.28515625" style="6" customWidth="1"/>
    <col min="110" max="110" width="11.5703125" style="6" customWidth="1"/>
    <col min="111" max="112" width="11.140625" style="6" customWidth="1"/>
    <col min="113" max="113" width="9.85546875" style="6" customWidth="1"/>
    <col min="114" max="114" width="8.5703125" style="6" customWidth="1"/>
    <col min="115" max="115" width="10.28515625" style="6" customWidth="1"/>
    <col min="116" max="116" width="10" style="6" customWidth="1"/>
    <col min="117" max="117" width="9.85546875" style="6" customWidth="1"/>
    <col min="118" max="118" width="10.140625" style="6" customWidth="1"/>
    <col min="119" max="119" width="11.7109375" style="6" customWidth="1"/>
    <col min="120" max="120" width="8.140625" style="6" customWidth="1"/>
    <col min="121" max="121" width="8.5703125" style="6" customWidth="1"/>
    <col min="122" max="122" width="10.140625" style="6" customWidth="1"/>
    <col min="123" max="123" width="11.7109375" style="6" customWidth="1"/>
    <col min="124" max="124" width="9.5703125" style="6" customWidth="1"/>
    <col min="125" max="125" width="9.42578125" style="6" customWidth="1"/>
    <col min="126" max="126" width="12.28515625" style="6" customWidth="1"/>
    <col min="127" max="127" width="11.42578125" style="6" customWidth="1"/>
    <col min="128" max="128" width="11.5703125" style="6" customWidth="1"/>
    <col min="129" max="129" width="11.42578125" style="6" customWidth="1"/>
    <col min="130" max="130" width="14.28515625" style="6" customWidth="1"/>
    <col min="131" max="131" width="10.5703125" style="6" customWidth="1"/>
    <col min="132" max="132" width="11.7109375" style="6" bestFit="1" customWidth="1"/>
    <col min="133" max="133" width="11" style="6" customWidth="1"/>
    <col min="134" max="134" width="12" style="6" customWidth="1"/>
    <col min="135" max="135" width="10.85546875" style="6" customWidth="1"/>
    <col min="136" max="136" width="11.5703125" style="6" customWidth="1"/>
    <col min="137" max="137" width="9.85546875" style="6" customWidth="1"/>
    <col min="138" max="138" width="10.5703125" style="6" customWidth="1"/>
    <col min="139" max="140" width="9.140625" style="6"/>
    <col min="141" max="141" width="10.5703125" style="6" customWidth="1"/>
    <col min="142" max="142" width="9.85546875" style="6" customWidth="1"/>
    <col min="143" max="143" width="10.140625" style="6" customWidth="1"/>
    <col min="144" max="145" width="9.140625" style="6"/>
    <col min="146" max="146" width="10.5703125" style="6" customWidth="1"/>
    <col min="147" max="147" width="10" style="6" customWidth="1"/>
    <col min="148" max="148" width="9.85546875" style="6" customWidth="1"/>
    <col min="149" max="150" width="9.140625" style="6"/>
    <col min="151" max="151" width="10.42578125" style="6" customWidth="1"/>
    <col min="152" max="152" width="9.7109375" style="6" customWidth="1"/>
    <col min="153" max="153" width="10" style="6" customWidth="1"/>
    <col min="154" max="155" width="9.140625" style="6"/>
    <col min="156" max="156" width="10.140625" style="6" customWidth="1"/>
    <col min="157" max="157" width="12.7109375" style="6" bestFit="1" customWidth="1"/>
    <col min="158" max="16384" width="9.140625" style="6"/>
  </cols>
  <sheetData>
    <row r="1" spans="1:158" ht="15" x14ac:dyDescent="0.2">
      <c r="A1" s="108" t="s">
        <v>532</v>
      </c>
    </row>
    <row r="2" spans="1:158" ht="15" x14ac:dyDescent="0.2">
      <c r="B2" s="85" t="s">
        <v>508</v>
      </c>
      <c r="C2" s="75"/>
      <c r="D2" s="75"/>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row>
    <row r="3" spans="1:158" x14ac:dyDescent="0.2">
      <c r="B3" s="1"/>
      <c r="C3" s="75"/>
      <c r="D3" s="75"/>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row>
    <row r="4" spans="1:158" x14ac:dyDescent="0.2">
      <c r="A4" s="2"/>
      <c r="B4" s="3"/>
      <c r="EZ4" s="5"/>
    </row>
    <row r="5" spans="1:158" ht="12.75" customHeight="1" x14ac:dyDescent="0.2">
      <c r="B5" s="95" t="s">
        <v>531</v>
      </c>
      <c r="F5" s="75" t="s">
        <v>0</v>
      </c>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22"/>
      <c r="BF5" s="122"/>
      <c r="BG5" s="122"/>
      <c r="BH5" s="122"/>
      <c r="BI5" s="122"/>
      <c r="BJ5" s="122"/>
      <c r="BK5" s="122"/>
      <c r="BL5" s="122"/>
      <c r="BM5" s="122"/>
      <c r="BN5" s="122"/>
      <c r="BO5" s="122"/>
      <c r="BP5" s="122"/>
      <c r="BQ5" s="122"/>
      <c r="BR5" s="122"/>
      <c r="BS5" s="122"/>
      <c r="BT5" s="122"/>
      <c r="BU5" s="122"/>
      <c r="BV5" s="122"/>
      <c r="BW5" s="122"/>
      <c r="BX5" s="122"/>
      <c r="BY5" s="122"/>
      <c r="BZ5" s="122"/>
      <c r="CA5" s="122"/>
      <c r="CB5" s="122"/>
      <c r="CC5" s="122"/>
      <c r="CD5" s="122"/>
      <c r="CE5" s="122"/>
      <c r="CF5" s="122"/>
      <c r="CG5" s="122"/>
      <c r="CH5" s="122"/>
      <c r="CI5" s="122"/>
      <c r="CJ5" s="122"/>
      <c r="CK5" s="122"/>
      <c r="CL5" s="122"/>
      <c r="CM5" s="122"/>
      <c r="CN5" s="122"/>
      <c r="CO5" s="122"/>
      <c r="CP5" s="122"/>
      <c r="CQ5" s="122"/>
      <c r="CR5" s="122"/>
      <c r="CS5" s="122"/>
      <c r="CT5" s="122"/>
      <c r="CU5" s="122"/>
      <c r="CV5" s="122"/>
      <c r="CW5" s="122"/>
      <c r="CX5" s="122"/>
      <c r="CY5" s="122"/>
      <c r="CZ5" s="122"/>
      <c r="DA5" s="122"/>
      <c r="DB5" s="122"/>
      <c r="DC5" s="122"/>
      <c r="DD5" s="122"/>
      <c r="DE5" s="122"/>
      <c r="DF5" s="122"/>
      <c r="DG5" s="122"/>
      <c r="DH5" s="122"/>
      <c r="DI5" s="122"/>
      <c r="DJ5" s="122"/>
      <c r="DK5" s="122"/>
      <c r="DL5" s="122"/>
      <c r="DM5" s="122"/>
      <c r="DN5" s="122"/>
      <c r="DO5" s="122"/>
      <c r="DP5" s="122"/>
      <c r="DQ5" s="122"/>
      <c r="DR5" s="122"/>
      <c r="DS5" s="122"/>
      <c r="DT5" s="122"/>
      <c r="DU5" s="122"/>
      <c r="DV5" s="122"/>
      <c r="DW5" s="122"/>
      <c r="DX5" s="122"/>
      <c r="DY5" s="122"/>
      <c r="DZ5" s="122"/>
      <c r="EA5" s="122"/>
      <c r="EB5" s="123"/>
      <c r="EC5" s="123"/>
      <c r="ED5" s="123"/>
      <c r="EE5" s="123"/>
      <c r="EF5" s="123"/>
      <c r="EG5" s="122"/>
      <c r="EH5" s="122"/>
      <c r="EI5" s="122"/>
      <c r="EJ5" s="122"/>
      <c r="EK5" s="122"/>
      <c r="EL5" s="122"/>
      <c r="EM5" s="122"/>
      <c r="EN5" s="122"/>
      <c r="EO5" s="122"/>
      <c r="EP5" s="122"/>
      <c r="EQ5" s="122"/>
      <c r="ER5" s="122"/>
      <c r="ES5" s="122"/>
      <c r="ET5" s="122"/>
      <c r="EU5" s="122"/>
      <c r="EV5" s="122"/>
      <c r="EW5" s="122"/>
      <c r="EX5" s="122"/>
      <c r="EY5" s="122"/>
      <c r="EZ5" s="122"/>
    </row>
    <row r="6" spans="1:158" ht="76.5" x14ac:dyDescent="0.2">
      <c r="A6" s="7" t="s">
        <v>1</v>
      </c>
      <c r="B6" s="7" t="s">
        <v>2</v>
      </c>
      <c r="C6" s="118" t="s">
        <v>3</v>
      </c>
      <c r="D6" s="119" t="s">
        <v>4</v>
      </c>
      <c r="E6" s="118" t="s">
        <v>5</v>
      </c>
      <c r="F6" s="118" t="s">
        <v>6</v>
      </c>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row>
    <row r="7" spans="1:158" s="12" customFormat="1" x14ac:dyDescent="0.2">
      <c r="A7" s="9"/>
      <c r="B7" s="10"/>
      <c r="C7" s="120"/>
      <c r="D7" s="120"/>
      <c r="E7" s="120"/>
      <c r="F7" s="120"/>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row>
    <row r="8" spans="1:158" x14ac:dyDescent="0.2">
      <c r="A8" s="76" t="s">
        <v>7</v>
      </c>
      <c r="B8" s="13" t="s">
        <v>8</v>
      </c>
      <c r="C8" s="14">
        <f t="shared" ref="C8:F8" si="0">+C9+C67+C111+C96+C91</f>
        <v>595352000</v>
      </c>
      <c r="D8" s="14">
        <f t="shared" si="0"/>
        <v>141842000</v>
      </c>
      <c r="E8" s="14">
        <f t="shared" si="0"/>
        <v>44300760.049999997</v>
      </c>
      <c r="F8" s="14">
        <f t="shared" si="0"/>
        <v>44300760.049999997</v>
      </c>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24"/>
      <c r="FB8" s="24"/>
    </row>
    <row r="9" spans="1:158" x14ac:dyDescent="0.2">
      <c r="A9" s="76" t="s">
        <v>9</v>
      </c>
      <c r="B9" s="13" t="s">
        <v>10</v>
      </c>
      <c r="C9" s="14">
        <f t="shared" ref="C9:F9" si="1">+C15+C53+C10</f>
        <v>595352000</v>
      </c>
      <c r="D9" s="14">
        <f t="shared" si="1"/>
        <v>141842000</v>
      </c>
      <c r="E9" s="14">
        <f t="shared" si="1"/>
        <v>44453076.049999997</v>
      </c>
      <c r="F9" s="14">
        <f t="shared" si="1"/>
        <v>44453076.049999997</v>
      </c>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24"/>
      <c r="FB9" s="24"/>
    </row>
    <row r="10" spans="1:158" x14ac:dyDescent="0.2">
      <c r="A10" s="76" t="s">
        <v>11</v>
      </c>
      <c r="B10" s="13" t="s">
        <v>12</v>
      </c>
      <c r="C10" s="14">
        <f t="shared" ref="C10:F10" si="2">+C11+C12+C13+C14</f>
        <v>0</v>
      </c>
      <c r="D10" s="14">
        <f t="shared" si="2"/>
        <v>0</v>
      </c>
      <c r="E10" s="14">
        <f t="shared" si="2"/>
        <v>0</v>
      </c>
      <c r="F10" s="14">
        <f t="shared" si="2"/>
        <v>0</v>
      </c>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24"/>
      <c r="FB10" s="24"/>
    </row>
    <row r="11" spans="1:158" ht="38.25" x14ac:dyDescent="0.2">
      <c r="A11" s="76" t="s">
        <v>13</v>
      </c>
      <c r="B11" s="13" t="s">
        <v>14</v>
      </c>
      <c r="C11" s="14"/>
      <c r="D11" s="14"/>
      <c r="E11" s="14"/>
      <c r="F11" s="1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24"/>
      <c r="FB11" s="24"/>
    </row>
    <row r="12" spans="1:158" ht="38.25" x14ac:dyDescent="0.2">
      <c r="A12" s="76" t="s">
        <v>15</v>
      </c>
      <c r="B12" s="13" t="s">
        <v>16</v>
      </c>
      <c r="C12" s="14"/>
      <c r="D12" s="14"/>
      <c r="E12" s="14"/>
      <c r="F12" s="1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24"/>
      <c r="FB12" s="24"/>
    </row>
    <row r="13" spans="1:158" ht="25.5" x14ac:dyDescent="0.2">
      <c r="A13" s="76" t="s">
        <v>17</v>
      </c>
      <c r="B13" s="13" t="s">
        <v>18</v>
      </c>
      <c r="C13" s="14"/>
      <c r="D13" s="14"/>
      <c r="E13" s="14"/>
      <c r="F13" s="1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24"/>
      <c r="FB13" s="24"/>
    </row>
    <row r="14" spans="1:158" ht="38.25" x14ac:dyDescent="0.2">
      <c r="A14" s="76" t="s">
        <v>19</v>
      </c>
      <c r="B14" s="13" t="s">
        <v>20</v>
      </c>
      <c r="C14" s="14"/>
      <c r="D14" s="14"/>
      <c r="E14" s="14"/>
      <c r="F14" s="1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24"/>
      <c r="FB14" s="24"/>
    </row>
    <row r="15" spans="1:158" x14ac:dyDescent="0.2">
      <c r="A15" s="76" t="s">
        <v>21</v>
      </c>
      <c r="B15" s="13" t="s">
        <v>22</v>
      </c>
      <c r="C15" s="14">
        <f t="shared" ref="C15:F15" si="3">+C16+C29</f>
        <v>595133000</v>
      </c>
      <c r="D15" s="14">
        <f t="shared" si="3"/>
        <v>141811000</v>
      </c>
      <c r="E15" s="14">
        <f t="shared" si="3"/>
        <v>44424944.57</v>
      </c>
      <c r="F15" s="14">
        <f t="shared" si="3"/>
        <v>44424944.57</v>
      </c>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24"/>
      <c r="FB15" s="24"/>
    </row>
    <row r="16" spans="1:158" x14ac:dyDescent="0.2">
      <c r="A16" s="76" t="s">
        <v>23</v>
      </c>
      <c r="B16" s="13" t="s">
        <v>24</v>
      </c>
      <c r="C16" s="14">
        <f t="shared" ref="C16:F16" si="4">+C17+C25+C28</f>
        <v>34560000</v>
      </c>
      <c r="D16" s="14">
        <f t="shared" si="4"/>
        <v>8361000</v>
      </c>
      <c r="E16" s="14">
        <f t="shared" si="4"/>
        <v>2369059.5699999998</v>
      </c>
      <c r="F16" s="14">
        <f t="shared" si="4"/>
        <v>2369059.5699999998</v>
      </c>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24"/>
      <c r="FB16" s="24"/>
    </row>
    <row r="17" spans="1:158" ht="25.5" x14ac:dyDescent="0.2">
      <c r="A17" s="76" t="s">
        <v>25</v>
      </c>
      <c r="B17" s="13" t="s">
        <v>26</v>
      </c>
      <c r="C17" s="14">
        <f t="shared" ref="C17:F17" si="5">C18+C19+C21+C22+C23+C20+C24</f>
        <v>8308000</v>
      </c>
      <c r="D17" s="14">
        <f t="shared" si="5"/>
        <v>1960000</v>
      </c>
      <c r="E17" s="14">
        <f t="shared" si="5"/>
        <v>126175</v>
      </c>
      <c r="F17" s="14">
        <f t="shared" si="5"/>
        <v>126175</v>
      </c>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24"/>
      <c r="FB17" s="24"/>
    </row>
    <row r="18" spans="1:158" ht="25.5" x14ac:dyDescent="0.2">
      <c r="A18" s="77" t="s">
        <v>27</v>
      </c>
      <c r="B18" s="15" t="s">
        <v>28</v>
      </c>
      <c r="C18" s="14">
        <v>8308000</v>
      </c>
      <c r="D18" s="14">
        <v>1960000</v>
      </c>
      <c r="E18" s="121">
        <v>37693</v>
      </c>
      <c r="F18" s="121">
        <v>37693</v>
      </c>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24"/>
      <c r="FB18" s="24"/>
    </row>
    <row r="19" spans="1:158" ht="25.5" x14ac:dyDescent="0.2">
      <c r="A19" s="77" t="s">
        <v>29</v>
      </c>
      <c r="B19" s="15" t="s">
        <v>30</v>
      </c>
      <c r="C19" s="14"/>
      <c r="D19" s="14"/>
      <c r="E19" s="121"/>
      <c r="F19" s="121"/>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24"/>
      <c r="FB19" s="24"/>
    </row>
    <row r="20" spans="1:158" x14ac:dyDescent="0.2">
      <c r="A20" s="77" t="s">
        <v>31</v>
      </c>
      <c r="B20" s="15" t="s">
        <v>32</v>
      </c>
      <c r="C20" s="14"/>
      <c r="D20" s="14"/>
      <c r="E20" s="121"/>
      <c r="F20" s="121"/>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24"/>
      <c r="FB20" s="24"/>
    </row>
    <row r="21" spans="1:158" ht="25.5" x14ac:dyDescent="0.2">
      <c r="A21" s="77" t="s">
        <v>33</v>
      </c>
      <c r="B21" s="15" t="s">
        <v>34</v>
      </c>
      <c r="C21" s="14"/>
      <c r="D21" s="14"/>
      <c r="E21" s="121"/>
      <c r="F21" s="121"/>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24"/>
      <c r="FB21" s="24"/>
    </row>
    <row r="22" spans="1:158" ht="25.5" x14ac:dyDescent="0.2">
      <c r="A22" s="77" t="s">
        <v>35</v>
      </c>
      <c r="B22" s="15" t="s">
        <v>36</v>
      </c>
      <c r="C22" s="14"/>
      <c r="D22" s="14"/>
      <c r="E22" s="121"/>
      <c r="F22" s="121"/>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24"/>
      <c r="FB22" s="24"/>
    </row>
    <row r="23" spans="1:158" ht="43.5" customHeight="1" x14ac:dyDescent="0.2">
      <c r="A23" s="77" t="s">
        <v>37</v>
      </c>
      <c r="B23" s="78" t="s">
        <v>38</v>
      </c>
      <c r="C23" s="14"/>
      <c r="D23" s="14"/>
      <c r="E23" s="121"/>
      <c r="F23" s="121"/>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24"/>
      <c r="FB23" s="24"/>
    </row>
    <row r="24" spans="1:158" ht="43.5" customHeight="1" x14ac:dyDescent="0.2">
      <c r="A24" s="77" t="s">
        <v>39</v>
      </c>
      <c r="B24" s="78" t="s">
        <v>40</v>
      </c>
      <c r="C24" s="14"/>
      <c r="D24" s="14"/>
      <c r="E24" s="121">
        <v>88482</v>
      </c>
      <c r="F24" s="121">
        <v>88482</v>
      </c>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24"/>
      <c r="FB24" s="24"/>
    </row>
    <row r="25" spans="1:158" x14ac:dyDescent="0.2">
      <c r="A25" s="76" t="s">
        <v>41</v>
      </c>
      <c r="B25" s="79" t="s">
        <v>42</v>
      </c>
      <c r="C25" s="16">
        <f t="shared" ref="C25:F25" si="6">C26+C27</f>
        <v>0</v>
      </c>
      <c r="D25" s="16">
        <f t="shared" si="6"/>
        <v>0</v>
      </c>
      <c r="E25" s="16">
        <f t="shared" si="6"/>
        <v>2620</v>
      </c>
      <c r="F25" s="16">
        <f t="shared" si="6"/>
        <v>2620</v>
      </c>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24"/>
      <c r="FB25" s="24"/>
    </row>
    <row r="26" spans="1:158" ht="17.25" customHeight="1" x14ac:dyDescent="0.2">
      <c r="A26" s="77" t="s">
        <v>43</v>
      </c>
      <c r="B26" s="78" t="s">
        <v>44</v>
      </c>
      <c r="C26" s="14"/>
      <c r="D26" s="14"/>
      <c r="E26" s="121">
        <v>2620</v>
      </c>
      <c r="F26" s="121">
        <v>2620</v>
      </c>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24"/>
      <c r="FB26" s="24"/>
    </row>
    <row r="27" spans="1:158" ht="25.5" x14ac:dyDescent="0.2">
      <c r="A27" s="77" t="s">
        <v>45</v>
      </c>
      <c r="B27" s="78" t="s">
        <v>46</v>
      </c>
      <c r="C27" s="14"/>
      <c r="D27" s="14"/>
      <c r="E27" s="121"/>
      <c r="F27" s="121"/>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24"/>
      <c r="FB27" s="24"/>
    </row>
    <row r="28" spans="1:158" ht="25.5" x14ac:dyDescent="0.2">
      <c r="A28" s="77" t="s">
        <v>47</v>
      </c>
      <c r="B28" s="78" t="s">
        <v>48</v>
      </c>
      <c r="C28" s="14">
        <v>26252000</v>
      </c>
      <c r="D28" s="14">
        <v>6401000</v>
      </c>
      <c r="E28" s="121">
        <v>2240264.5699999998</v>
      </c>
      <c r="F28" s="121">
        <v>2240264.5699999998</v>
      </c>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24"/>
      <c r="FB28" s="24"/>
    </row>
    <row r="29" spans="1:158" x14ac:dyDescent="0.2">
      <c r="A29" s="76" t="s">
        <v>49</v>
      </c>
      <c r="B29" s="13" t="s">
        <v>50</v>
      </c>
      <c r="C29" s="14">
        <f t="shared" ref="C29:F29" si="7">C30+C36+C52+C37+C38+C39+C40+C41+C42+C43+C44+C45+C46+C47+C48+C49+C50+C51</f>
        <v>560573000</v>
      </c>
      <c r="D29" s="14">
        <f t="shared" si="7"/>
        <v>133450000</v>
      </c>
      <c r="E29" s="14">
        <f t="shared" si="7"/>
        <v>42055885</v>
      </c>
      <c r="F29" s="14">
        <f t="shared" si="7"/>
        <v>42055885</v>
      </c>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24"/>
      <c r="FB29" s="24"/>
    </row>
    <row r="30" spans="1:158" ht="25.5" x14ac:dyDescent="0.2">
      <c r="A30" s="76" t="s">
        <v>51</v>
      </c>
      <c r="B30" s="13" t="s">
        <v>52</v>
      </c>
      <c r="C30" s="14">
        <f t="shared" ref="C30:F30" si="8">C31+C32+C33+C34+C35</f>
        <v>541635000</v>
      </c>
      <c r="D30" s="14">
        <f t="shared" si="8"/>
        <v>130511000</v>
      </c>
      <c r="E30" s="14">
        <f t="shared" si="8"/>
        <v>41245144</v>
      </c>
      <c r="F30" s="14">
        <f t="shared" si="8"/>
        <v>41245144</v>
      </c>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24"/>
      <c r="FB30" s="24"/>
    </row>
    <row r="31" spans="1:158" ht="25.5" x14ac:dyDescent="0.2">
      <c r="A31" s="77" t="s">
        <v>53</v>
      </c>
      <c r="B31" s="15" t="s">
        <v>54</v>
      </c>
      <c r="C31" s="14">
        <v>541635000</v>
      </c>
      <c r="D31" s="14">
        <v>130511000</v>
      </c>
      <c r="E31" s="121">
        <v>40338203</v>
      </c>
      <c r="F31" s="121">
        <v>40338203</v>
      </c>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24"/>
      <c r="FB31" s="24"/>
    </row>
    <row r="32" spans="1:158" ht="38.25" x14ac:dyDescent="0.2">
      <c r="A32" s="77" t="s">
        <v>55</v>
      </c>
      <c r="B32" s="80" t="s">
        <v>56</v>
      </c>
      <c r="C32" s="14"/>
      <c r="D32" s="14"/>
      <c r="E32" s="121">
        <v>29167</v>
      </c>
      <c r="F32" s="121">
        <v>29167</v>
      </c>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24"/>
      <c r="FB32" s="24"/>
    </row>
    <row r="33" spans="1:158" ht="27.75" customHeight="1" x14ac:dyDescent="0.2">
      <c r="A33" s="77" t="s">
        <v>57</v>
      </c>
      <c r="B33" s="15" t="s">
        <v>58</v>
      </c>
      <c r="C33" s="14"/>
      <c r="D33" s="14"/>
      <c r="E33" s="121"/>
      <c r="F33" s="121"/>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24"/>
      <c r="FB33" s="24"/>
    </row>
    <row r="34" spans="1:158" x14ac:dyDescent="0.2">
      <c r="A34" s="77" t="s">
        <v>59</v>
      </c>
      <c r="B34" s="15" t="s">
        <v>60</v>
      </c>
      <c r="C34" s="14"/>
      <c r="D34" s="14"/>
      <c r="E34" s="121">
        <v>877774</v>
      </c>
      <c r="F34" s="121">
        <v>877774</v>
      </c>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24"/>
      <c r="FB34" s="24"/>
    </row>
    <row r="35" spans="1:158" x14ac:dyDescent="0.2">
      <c r="A35" s="77" t="s">
        <v>61</v>
      </c>
      <c r="B35" s="15" t="s">
        <v>62</v>
      </c>
      <c r="C35" s="14"/>
      <c r="D35" s="14"/>
      <c r="E35" s="121"/>
      <c r="F35" s="121"/>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24"/>
      <c r="FB35" s="24"/>
    </row>
    <row r="36" spans="1:158" x14ac:dyDescent="0.2">
      <c r="A36" s="77" t="s">
        <v>63</v>
      </c>
      <c r="B36" s="15" t="s">
        <v>64</v>
      </c>
      <c r="C36" s="14"/>
      <c r="D36" s="14"/>
      <c r="E36" s="121"/>
      <c r="F36" s="121"/>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24"/>
      <c r="FB36" s="24"/>
    </row>
    <row r="37" spans="1:158" ht="25.5" x14ac:dyDescent="0.2">
      <c r="A37" s="77" t="s">
        <v>65</v>
      </c>
      <c r="B37" s="81" t="s">
        <v>66</v>
      </c>
      <c r="C37" s="14"/>
      <c r="D37" s="14"/>
      <c r="E37" s="121"/>
      <c r="F37" s="121"/>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24"/>
      <c r="FB37" s="24"/>
    </row>
    <row r="38" spans="1:158" ht="38.25" x14ac:dyDescent="0.2">
      <c r="A38" s="77" t="s">
        <v>67</v>
      </c>
      <c r="B38" s="15" t="s">
        <v>68</v>
      </c>
      <c r="C38" s="14">
        <v>45000</v>
      </c>
      <c r="D38" s="14">
        <v>10000</v>
      </c>
      <c r="E38" s="121">
        <v>2707</v>
      </c>
      <c r="F38" s="121">
        <v>2707</v>
      </c>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24"/>
      <c r="FB38" s="24"/>
    </row>
    <row r="39" spans="1:158" ht="51" x14ac:dyDescent="0.2">
      <c r="A39" s="77" t="s">
        <v>69</v>
      </c>
      <c r="B39" s="15" t="s">
        <v>70</v>
      </c>
      <c r="C39" s="14"/>
      <c r="D39" s="14"/>
      <c r="E39" s="121"/>
      <c r="F39" s="121"/>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24"/>
      <c r="FB39" s="24"/>
    </row>
    <row r="40" spans="1:158" ht="38.25" x14ac:dyDescent="0.2">
      <c r="A40" s="77" t="s">
        <v>71</v>
      </c>
      <c r="B40" s="15" t="s">
        <v>72</v>
      </c>
      <c r="C40" s="14"/>
      <c r="D40" s="14"/>
      <c r="E40" s="121"/>
      <c r="F40" s="121"/>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24"/>
      <c r="FB40" s="24"/>
    </row>
    <row r="41" spans="1:158" ht="38.25" x14ac:dyDescent="0.2">
      <c r="A41" s="77" t="s">
        <v>73</v>
      </c>
      <c r="B41" s="15" t="s">
        <v>74</v>
      </c>
      <c r="C41" s="14"/>
      <c r="D41" s="14"/>
      <c r="E41" s="121"/>
      <c r="F41" s="121"/>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24"/>
      <c r="FB41" s="24"/>
    </row>
    <row r="42" spans="1:158" ht="38.25" x14ac:dyDescent="0.2">
      <c r="A42" s="77" t="s">
        <v>75</v>
      </c>
      <c r="B42" s="15" t="s">
        <v>76</v>
      </c>
      <c r="C42" s="14"/>
      <c r="D42" s="14"/>
      <c r="E42" s="121"/>
      <c r="F42" s="121"/>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24"/>
      <c r="FB42" s="24"/>
    </row>
    <row r="43" spans="1:158" ht="38.25" x14ac:dyDescent="0.2">
      <c r="A43" s="77" t="s">
        <v>77</v>
      </c>
      <c r="B43" s="15" t="s">
        <v>78</v>
      </c>
      <c r="C43" s="14"/>
      <c r="D43" s="14"/>
      <c r="E43" s="121"/>
      <c r="F43" s="121"/>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24"/>
      <c r="FB43" s="24"/>
    </row>
    <row r="44" spans="1:158" ht="25.5" x14ac:dyDescent="0.2">
      <c r="A44" s="77" t="s">
        <v>79</v>
      </c>
      <c r="B44" s="15" t="s">
        <v>80</v>
      </c>
      <c r="C44" s="14">
        <v>92000</v>
      </c>
      <c r="D44" s="14">
        <v>24000</v>
      </c>
      <c r="E44" s="121">
        <v>52229</v>
      </c>
      <c r="F44" s="121">
        <v>52229</v>
      </c>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24"/>
      <c r="FB44" s="24"/>
    </row>
    <row r="45" spans="1:158" ht="25.5" x14ac:dyDescent="0.2">
      <c r="A45" s="77" t="s">
        <v>81</v>
      </c>
      <c r="B45" s="15" t="s">
        <v>82</v>
      </c>
      <c r="C45" s="14"/>
      <c r="D45" s="14"/>
      <c r="E45" s="121">
        <v>1093</v>
      </c>
      <c r="F45" s="121">
        <v>1093</v>
      </c>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24"/>
      <c r="FB45" s="24"/>
    </row>
    <row r="46" spans="1:158" x14ac:dyDescent="0.2">
      <c r="A46" s="77" t="s">
        <v>83</v>
      </c>
      <c r="B46" s="15" t="s">
        <v>84</v>
      </c>
      <c r="C46" s="14"/>
      <c r="D46" s="14"/>
      <c r="E46" s="121">
        <v>-3582</v>
      </c>
      <c r="F46" s="121">
        <v>-3582</v>
      </c>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24"/>
      <c r="FB46" s="24"/>
    </row>
    <row r="47" spans="1:158" x14ac:dyDescent="0.2">
      <c r="A47" s="77" t="s">
        <v>85</v>
      </c>
      <c r="B47" s="15" t="s">
        <v>86</v>
      </c>
      <c r="C47" s="14">
        <v>97000</v>
      </c>
      <c r="D47" s="14">
        <v>23000</v>
      </c>
      <c r="E47" s="121">
        <v>17193</v>
      </c>
      <c r="F47" s="121">
        <v>17193</v>
      </c>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24"/>
      <c r="FB47" s="24"/>
    </row>
    <row r="48" spans="1:158" ht="38.25" customHeight="1" x14ac:dyDescent="0.2">
      <c r="A48" s="82" t="s">
        <v>87</v>
      </c>
      <c r="B48" s="17" t="s">
        <v>88</v>
      </c>
      <c r="C48" s="14"/>
      <c r="D48" s="14"/>
      <c r="E48" s="121"/>
      <c r="F48" s="121"/>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24"/>
      <c r="FB48" s="24"/>
    </row>
    <row r="49" spans="1:158" x14ac:dyDescent="0.2">
      <c r="A49" s="82" t="s">
        <v>89</v>
      </c>
      <c r="B49" s="17" t="s">
        <v>90</v>
      </c>
      <c r="C49" s="14"/>
      <c r="D49" s="14"/>
      <c r="E49" s="121"/>
      <c r="F49" s="121"/>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24"/>
      <c r="FB49" s="24"/>
    </row>
    <row r="50" spans="1:158" ht="25.5" x14ac:dyDescent="0.2">
      <c r="A50" s="82" t="s">
        <v>91</v>
      </c>
      <c r="B50" s="17" t="s">
        <v>92</v>
      </c>
      <c r="C50" s="14">
        <v>511000</v>
      </c>
      <c r="D50" s="14">
        <v>125000</v>
      </c>
      <c r="E50" s="121">
        <v>62033</v>
      </c>
      <c r="F50" s="121">
        <v>62033</v>
      </c>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24"/>
      <c r="FB50" s="24"/>
    </row>
    <row r="51" spans="1:158" x14ac:dyDescent="0.2">
      <c r="A51" s="82" t="s">
        <v>93</v>
      </c>
      <c r="B51" s="17" t="s">
        <v>94</v>
      </c>
      <c r="C51" s="14">
        <v>18193000</v>
      </c>
      <c r="D51" s="14">
        <v>2757000</v>
      </c>
      <c r="E51" s="121">
        <v>679068</v>
      </c>
      <c r="F51" s="121">
        <v>679068</v>
      </c>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24"/>
      <c r="FB51" s="24"/>
    </row>
    <row r="52" spans="1:158" x14ac:dyDescent="0.2">
      <c r="A52" s="77" t="s">
        <v>95</v>
      </c>
      <c r="B52" s="15" t="s">
        <v>96</v>
      </c>
      <c r="C52" s="14"/>
      <c r="D52" s="14"/>
      <c r="E52" s="121"/>
      <c r="F52" s="121"/>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24"/>
      <c r="FB52" s="24"/>
    </row>
    <row r="53" spans="1:158" x14ac:dyDescent="0.2">
      <c r="A53" s="76" t="s">
        <v>97</v>
      </c>
      <c r="B53" s="13" t="s">
        <v>98</v>
      </c>
      <c r="C53" s="14">
        <f t="shared" ref="C53:F53" si="9">+C54+C59</f>
        <v>219000</v>
      </c>
      <c r="D53" s="14">
        <f t="shared" si="9"/>
        <v>31000</v>
      </c>
      <c r="E53" s="14">
        <f t="shared" si="9"/>
        <v>28131.48</v>
      </c>
      <c r="F53" s="14">
        <f t="shared" si="9"/>
        <v>28131.48</v>
      </c>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24"/>
      <c r="FB53" s="24"/>
    </row>
    <row r="54" spans="1:158" x14ac:dyDescent="0.2">
      <c r="A54" s="76" t="s">
        <v>99</v>
      </c>
      <c r="B54" s="13" t="s">
        <v>100</v>
      </c>
      <c r="C54" s="14">
        <f t="shared" ref="C54:F54" si="10">+C55+C57</f>
        <v>7000</v>
      </c>
      <c r="D54" s="14">
        <f t="shared" si="10"/>
        <v>1000</v>
      </c>
      <c r="E54" s="14">
        <f t="shared" si="10"/>
        <v>4581.4799999999996</v>
      </c>
      <c r="F54" s="14">
        <f t="shared" si="10"/>
        <v>4581.4799999999996</v>
      </c>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24"/>
      <c r="FB54" s="24"/>
    </row>
    <row r="55" spans="1:158" x14ac:dyDescent="0.2">
      <c r="A55" s="76" t="s">
        <v>101</v>
      </c>
      <c r="B55" s="13" t="s">
        <v>102</v>
      </c>
      <c r="C55" s="14">
        <f t="shared" ref="C55:F55" si="11">+C56</f>
        <v>7000</v>
      </c>
      <c r="D55" s="14">
        <f t="shared" si="11"/>
        <v>1000</v>
      </c>
      <c r="E55" s="14">
        <f t="shared" si="11"/>
        <v>4581.4799999999996</v>
      </c>
      <c r="F55" s="14">
        <f t="shared" si="11"/>
        <v>4581.4799999999996</v>
      </c>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24"/>
      <c r="FB55" s="24"/>
    </row>
    <row r="56" spans="1:158" x14ac:dyDescent="0.2">
      <c r="A56" s="77" t="s">
        <v>103</v>
      </c>
      <c r="B56" s="15" t="s">
        <v>104</v>
      </c>
      <c r="C56" s="14">
        <v>7000</v>
      </c>
      <c r="D56" s="14">
        <v>1000</v>
      </c>
      <c r="E56" s="121">
        <v>4581.4799999999996</v>
      </c>
      <c r="F56" s="121">
        <v>4581.4799999999996</v>
      </c>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24"/>
      <c r="FB56" s="24"/>
    </row>
    <row r="57" spans="1:158" x14ac:dyDescent="0.2">
      <c r="A57" s="76" t="s">
        <v>105</v>
      </c>
      <c r="B57" s="13" t="s">
        <v>106</v>
      </c>
      <c r="C57" s="14">
        <f t="shared" ref="C57:F57" si="12">+C58</f>
        <v>0</v>
      </c>
      <c r="D57" s="14">
        <f t="shared" si="12"/>
        <v>0</v>
      </c>
      <c r="E57" s="14">
        <f t="shared" si="12"/>
        <v>0</v>
      </c>
      <c r="F57" s="14">
        <f t="shared" si="12"/>
        <v>0</v>
      </c>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24"/>
      <c r="FB57" s="24"/>
    </row>
    <row r="58" spans="1:158" x14ac:dyDescent="0.2">
      <c r="A58" s="77" t="s">
        <v>107</v>
      </c>
      <c r="B58" s="15" t="s">
        <v>108</v>
      </c>
      <c r="C58" s="14"/>
      <c r="D58" s="14"/>
      <c r="E58" s="121"/>
      <c r="F58" s="121"/>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24"/>
      <c r="FB58" s="24"/>
    </row>
    <row r="59" spans="1:158" s="18" customFormat="1" x14ac:dyDescent="0.2">
      <c r="A59" s="83" t="s">
        <v>109</v>
      </c>
      <c r="B59" s="13" t="s">
        <v>110</v>
      </c>
      <c r="C59" s="14">
        <f t="shared" ref="C59:F59" si="13">+C60+C65</f>
        <v>212000</v>
      </c>
      <c r="D59" s="14">
        <f t="shared" si="13"/>
        <v>30000</v>
      </c>
      <c r="E59" s="14">
        <f t="shared" si="13"/>
        <v>23550</v>
      </c>
      <c r="F59" s="14">
        <f t="shared" si="13"/>
        <v>23550</v>
      </c>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row>
    <row r="60" spans="1:158" x14ac:dyDescent="0.2">
      <c r="A60" s="76" t="s">
        <v>111</v>
      </c>
      <c r="B60" s="13" t="s">
        <v>112</v>
      </c>
      <c r="C60" s="14">
        <f t="shared" ref="C60:F60" si="14">C64+C62+C63+C61</f>
        <v>212000</v>
      </c>
      <c r="D60" s="14">
        <f t="shared" si="14"/>
        <v>30000</v>
      </c>
      <c r="E60" s="14">
        <f t="shared" si="14"/>
        <v>23550</v>
      </c>
      <c r="F60" s="14">
        <f t="shared" si="14"/>
        <v>23550</v>
      </c>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24"/>
      <c r="FB60" s="24"/>
    </row>
    <row r="61" spans="1:158" x14ac:dyDescent="0.2">
      <c r="A61" s="76" t="s">
        <v>113</v>
      </c>
      <c r="B61" s="13" t="s">
        <v>114</v>
      </c>
      <c r="C61" s="14"/>
      <c r="D61" s="14"/>
      <c r="E61" s="14"/>
      <c r="F61" s="1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24"/>
      <c r="FB61" s="24"/>
    </row>
    <row r="62" spans="1:158" x14ac:dyDescent="0.2">
      <c r="A62" s="19" t="s">
        <v>115</v>
      </c>
      <c r="B62" s="13" t="s">
        <v>116</v>
      </c>
      <c r="C62" s="14"/>
      <c r="D62" s="14"/>
      <c r="E62" s="14"/>
      <c r="F62" s="1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24"/>
      <c r="FB62" s="24"/>
    </row>
    <row r="63" spans="1:158" x14ac:dyDescent="0.2">
      <c r="A63" s="19" t="s">
        <v>117</v>
      </c>
      <c r="B63" s="13" t="s">
        <v>118</v>
      </c>
      <c r="C63" s="14"/>
      <c r="D63" s="14"/>
      <c r="E63" s="14"/>
      <c r="F63" s="1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24"/>
      <c r="FB63" s="24"/>
    </row>
    <row r="64" spans="1:158" x14ac:dyDescent="0.2">
      <c r="A64" s="77" t="s">
        <v>119</v>
      </c>
      <c r="B64" s="20" t="s">
        <v>120</v>
      </c>
      <c r="C64" s="14">
        <v>212000</v>
      </c>
      <c r="D64" s="14">
        <v>30000</v>
      </c>
      <c r="E64" s="121">
        <v>23550</v>
      </c>
      <c r="F64" s="121">
        <v>23550</v>
      </c>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24"/>
      <c r="FB64" s="24"/>
    </row>
    <row r="65" spans="1:158" x14ac:dyDescent="0.2">
      <c r="A65" s="76" t="s">
        <v>121</v>
      </c>
      <c r="B65" s="13" t="s">
        <v>122</v>
      </c>
      <c r="C65" s="14">
        <f t="shared" ref="C65:F65" si="15">C66</f>
        <v>0</v>
      </c>
      <c r="D65" s="14">
        <f t="shared" si="15"/>
        <v>0</v>
      </c>
      <c r="E65" s="14">
        <f t="shared" si="15"/>
        <v>0</v>
      </c>
      <c r="F65" s="14">
        <f t="shared" si="15"/>
        <v>0</v>
      </c>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24"/>
      <c r="FB65" s="24"/>
    </row>
    <row r="66" spans="1:158" x14ac:dyDescent="0.2">
      <c r="A66" s="77" t="s">
        <v>123</v>
      </c>
      <c r="B66" s="20" t="s">
        <v>124</v>
      </c>
      <c r="C66" s="14"/>
      <c r="D66" s="14"/>
      <c r="E66" s="121"/>
      <c r="F66" s="121"/>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24"/>
      <c r="FB66" s="24"/>
    </row>
    <row r="67" spans="1:158" x14ac:dyDescent="0.2">
      <c r="A67" s="76" t="s">
        <v>125</v>
      </c>
      <c r="B67" s="13" t="s">
        <v>126</v>
      </c>
      <c r="C67" s="14">
        <f t="shared" ref="C67:F67" si="16">+C68</f>
        <v>0</v>
      </c>
      <c r="D67" s="14">
        <f t="shared" si="16"/>
        <v>0</v>
      </c>
      <c r="E67" s="14">
        <f t="shared" si="16"/>
        <v>0</v>
      </c>
      <c r="F67" s="14">
        <f t="shared" si="16"/>
        <v>0</v>
      </c>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24"/>
      <c r="FB67" s="24"/>
    </row>
    <row r="68" spans="1:158" x14ac:dyDescent="0.2">
      <c r="A68" s="76" t="s">
        <v>127</v>
      </c>
      <c r="B68" s="13" t="s">
        <v>128</v>
      </c>
      <c r="C68" s="14">
        <f t="shared" ref="C68:F68" si="17">+C69+C82</f>
        <v>0</v>
      </c>
      <c r="D68" s="14">
        <f t="shared" si="17"/>
        <v>0</v>
      </c>
      <c r="E68" s="14">
        <f t="shared" si="17"/>
        <v>0</v>
      </c>
      <c r="F68" s="14">
        <f t="shared" si="17"/>
        <v>0</v>
      </c>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24"/>
      <c r="FB68" s="24"/>
    </row>
    <row r="69" spans="1:158" x14ac:dyDescent="0.2">
      <c r="A69" s="76" t="s">
        <v>129</v>
      </c>
      <c r="B69" s="13" t="s">
        <v>130</v>
      </c>
      <c r="C69" s="14">
        <f t="shared" ref="C69:F69" si="18">C70+C71+C72+C73+C75+C76+C77+C78+C74+C79+C80+C81</f>
        <v>0</v>
      </c>
      <c r="D69" s="14">
        <f t="shared" si="18"/>
        <v>0</v>
      </c>
      <c r="E69" s="14">
        <f t="shared" si="18"/>
        <v>0</v>
      </c>
      <c r="F69" s="14">
        <f t="shared" si="18"/>
        <v>0</v>
      </c>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24"/>
      <c r="FB69" s="24"/>
    </row>
    <row r="70" spans="1:158" ht="25.5" x14ac:dyDescent="0.2">
      <c r="A70" s="77" t="s">
        <v>131</v>
      </c>
      <c r="B70" s="20" t="s">
        <v>132</v>
      </c>
      <c r="C70" s="14"/>
      <c r="D70" s="14"/>
      <c r="E70" s="121"/>
      <c r="F70" s="121"/>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24"/>
      <c r="FB70" s="24"/>
    </row>
    <row r="71" spans="1:158" ht="25.5" x14ac:dyDescent="0.2">
      <c r="A71" s="77" t="s">
        <v>133</v>
      </c>
      <c r="B71" s="20" t="s">
        <v>134</v>
      </c>
      <c r="C71" s="14"/>
      <c r="D71" s="14"/>
      <c r="E71" s="121"/>
      <c r="F71" s="121"/>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24"/>
      <c r="FB71" s="24"/>
    </row>
    <row r="72" spans="1:158" ht="25.5" x14ac:dyDescent="0.2">
      <c r="A72" s="84" t="s">
        <v>135</v>
      </c>
      <c r="B72" s="20" t="s">
        <v>136</v>
      </c>
      <c r="C72" s="14"/>
      <c r="D72" s="14"/>
      <c r="E72" s="121"/>
      <c r="F72" s="121"/>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24"/>
      <c r="FB72" s="24"/>
    </row>
    <row r="73" spans="1:158" ht="25.5" x14ac:dyDescent="0.2">
      <c r="A73" s="77" t="s">
        <v>137</v>
      </c>
      <c r="B73" s="21" t="s">
        <v>138</v>
      </c>
      <c r="C73" s="14"/>
      <c r="D73" s="14"/>
      <c r="E73" s="121"/>
      <c r="F73" s="121"/>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24"/>
      <c r="FB73" s="24"/>
    </row>
    <row r="74" spans="1:158" x14ac:dyDescent="0.2">
      <c r="A74" s="77" t="s">
        <v>139</v>
      </c>
      <c r="B74" s="21" t="s">
        <v>140</v>
      </c>
      <c r="C74" s="14"/>
      <c r="D74" s="14"/>
      <c r="E74" s="121"/>
      <c r="F74" s="121"/>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24"/>
      <c r="FB74" s="24"/>
    </row>
    <row r="75" spans="1:158" ht="25.5" x14ac:dyDescent="0.2">
      <c r="A75" s="77" t="s">
        <v>141</v>
      </c>
      <c r="B75" s="21" t="s">
        <v>142</v>
      </c>
      <c r="C75" s="14"/>
      <c r="D75" s="14"/>
      <c r="E75" s="121"/>
      <c r="F75" s="121"/>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24"/>
      <c r="FB75" s="24"/>
    </row>
    <row r="76" spans="1:158" ht="25.5" x14ac:dyDescent="0.2">
      <c r="A76" s="77" t="s">
        <v>143</v>
      </c>
      <c r="B76" s="21" t="s">
        <v>144</v>
      </c>
      <c r="C76" s="14"/>
      <c r="D76" s="14"/>
      <c r="E76" s="121"/>
      <c r="F76" s="121"/>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24"/>
      <c r="FB76" s="24"/>
    </row>
    <row r="77" spans="1:158" ht="25.5" x14ac:dyDescent="0.2">
      <c r="A77" s="77" t="s">
        <v>145</v>
      </c>
      <c r="B77" s="21" t="s">
        <v>146</v>
      </c>
      <c r="C77" s="14"/>
      <c r="D77" s="14"/>
      <c r="E77" s="121"/>
      <c r="F77" s="121"/>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24"/>
      <c r="FB77" s="24"/>
    </row>
    <row r="78" spans="1:158" ht="51" x14ac:dyDescent="0.2">
      <c r="A78" s="77" t="s">
        <v>147</v>
      </c>
      <c r="B78" s="21" t="s">
        <v>148</v>
      </c>
      <c r="C78" s="14"/>
      <c r="D78" s="14"/>
      <c r="E78" s="121"/>
      <c r="F78" s="121"/>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24"/>
      <c r="FB78" s="24"/>
    </row>
    <row r="79" spans="1:158" ht="25.5" x14ac:dyDescent="0.2">
      <c r="A79" s="77" t="s">
        <v>149</v>
      </c>
      <c r="B79" s="21" t="s">
        <v>150</v>
      </c>
      <c r="C79" s="14"/>
      <c r="D79" s="14"/>
      <c r="E79" s="121"/>
      <c r="F79" s="121"/>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24"/>
      <c r="FB79" s="24"/>
    </row>
    <row r="80" spans="1:158" ht="25.5" x14ac:dyDescent="0.2">
      <c r="A80" s="77" t="s">
        <v>151</v>
      </c>
      <c r="B80" s="21" t="s">
        <v>152</v>
      </c>
      <c r="C80" s="14"/>
      <c r="D80" s="14"/>
      <c r="E80" s="121"/>
      <c r="F80" s="121"/>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24"/>
      <c r="FB80" s="24"/>
    </row>
    <row r="81" spans="1:158" ht="51" x14ac:dyDescent="0.2">
      <c r="A81" s="77" t="s">
        <v>153</v>
      </c>
      <c r="B81" s="21" t="s">
        <v>154</v>
      </c>
      <c r="C81" s="14"/>
      <c r="D81" s="14"/>
      <c r="E81" s="121"/>
      <c r="F81" s="121"/>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24"/>
      <c r="FB81" s="24"/>
    </row>
    <row r="82" spans="1:158" x14ac:dyDescent="0.2">
      <c r="A82" s="76" t="s">
        <v>155</v>
      </c>
      <c r="B82" s="13" t="s">
        <v>156</v>
      </c>
      <c r="C82" s="14">
        <f t="shared" ref="C82:F82" si="19">+C83+C84+C85+C86+C87+C88+C89+C90</f>
        <v>0</v>
      </c>
      <c r="D82" s="14">
        <f t="shared" si="19"/>
        <v>0</v>
      </c>
      <c r="E82" s="14">
        <f t="shared" si="19"/>
        <v>0</v>
      </c>
      <c r="F82" s="14">
        <f t="shared" si="19"/>
        <v>0</v>
      </c>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24"/>
      <c r="FB82" s="24"/>
    </row>
    <row r="83" spans="1:158" ht="25.5" x14ac:dyDescent="0.2">
      <c r="A83" s="77" t="s">
        <v>157</v>
      </c>
      <c r="B83" s="15" t="s">
        <v>158</v>
      </c>
      <c r="C83" s="14"/>
      <c r="D83" s="14"/>
      <c r="E83" s="121"/>
      <c r="F83" s="121"/>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24"/>
      <c r="FB83" s="24"/>
    </row>
    <row r="84" spans="1:158" ht="25.5" x14ac:dyDescent="0.2">
      <c r="A84" s="77" t="s">
        <v>159</v>
      </c>
      <c r="B84" s="22" t="s">
        <v>138</v>
      </c>
      <c r="C84" s="14"/>
      <c r="D84" s="14"/>
      <c r="E84" s="121"/>
      <c r="F84" s="121"/>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24"/>
      <c r="FB84" s="24"/>
    </row>
    <row r="85" spans="1:158" ht="38.25" x14ac:dyDescent="0.2">
      <c r="A85" s="77" t="s">
        <v>160</v>
      </c>
      <c r="B85" s="15" t="s">
        <v>161</v>
      </c>
      <c r="C85" s="14"/>
      <c r="D85" s="14"/>
      <c r="E85" s="121"/>
      <c r="F85" s="121"/>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24"/>
      <c r="FB85" s="24"/>
    </row>
    <row r="86" spans="1:158" ht="38.25" x14ac:dyDescent="0.2">
      <c r="A86" s="77" t="s">
        <v>162</v>
      </c>
      <c r="B86" s="15" t="s">
        <v>163</v>
      </c>
      <c r="C86" s="14"/>
      <c r="D86" s="14"/>
      <c r="E86" s="121"/>
      <c r="F86" s="121"/>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24"/>
      <c r="FB86" s="24"/>
    </row>
    <row r="87" spans="1:158" ht="25.5" x14ac:dyDescent="0.2">
      <c r="A87" s="77" t="s">
        <v>164</v>
      </c>
      <c r="B87" s="15" t="s">
        <v>142</v>
      </c>
      <c r="C87" s="14"/>
      <c r="D87" s="14"/>
      <c r="E87" s="121"/>
      <c r="F87" s="121"/>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24"/>
      <c r="FB87" s="24"/>
    </row>
    <row r="88" spans="1:158" x14ac:dyDescent="0.2">
      <c r="A88" s="81" t="s">
        <v>165</v>
      </c>
      <c r="B88" s="15" t="s">
        <v>166</v>
      </c>
      <c r="C88" s="14"/>
      <c r="D88" s="14"/>
      <c r="E88" s="121"/>
      <c r="F88" s="121"/>
      <c r="AM88" s="24"/>
      <c r="BM88" s="24"/>
      <c r="BN88" s="24"/>
      <c r="BO88" s="24"/>
      <c r="CG88" s="24"/>
    </row>
    <row r="89" spans="1:158" ht="63.75" x14ac:dyDescent="0.2">
      <c r="A89" s="15" t="s">
        <v>167</v>
      </c>
      <c r="B89" s="23" t="s">
        <v>168</v>
      </c>
      <c r="C89" s="14"/>
      <c r="D89" s="14"/>
      <c r="E89" s="121"/>
      <c r="F89" s="121"/>
      <c r="BM89" s="24"/>
      <c r="BN89" s="24"/>
      <c r="BO89" s="24"/>
      <c r="CG89" s="24"/>
    </row>
    <row r="90" spans="1:158" ht="25.5" x14ac:dyDescent="0.2">
      <c r="A90" s="15" t="s">
        <v>169</v>
      </c>
      <c r="B90" s="25" t="s">
        <v>170</v>
      </c>
      <c r="C90" s="14"/>
      <c r="D90" s="14"/>
      <c r="E90" s="121"/>
      <c r="F90" s="121"/>
      <c r="BM90" s="24"/>
      <c r="BN90" s="24"/>
      <c r="BO90" s="24"/>
      <c r="CG90" s="24"/>
    </row>
    <row r="91" spans="1:158" ht="38.25" x14ac:dyDescent="0.2">
      <c r="A91" s="15" t="s">
        <v>171</v>
      </c>
      <c r="B91" s="26" t="s">
        <v>172</v>
      </c>
      <c r="C91" s="16">
        <f t="shared" ref="C91:F91" si="20">C94+C92</f>
        <v>0</v>
      </c>
      <c r="D91" s="16">
        <f t="shared" si="20"/>
        <v>0</v>
      </c>
      <c r="E91" s="16">
        <f t="shared" si="20"/>
        <v>0</v>
      </c>
      <c r="F91" s="16">
        <f t="shared" si="20"/>
        <v>0</v>
      </c>
      <c r="BM91" s="24"/>
      <c r="BN91" s="24"/>
      <c r="BO91" s="24"/>
      <c r="CG91" s="24"/>
    </row>
    <row r="92" spans="1:158" x14ac:dyDescent="0.2">
      <c r="A92" s="15" t="s">
        <v>173</v>
      </c>
      <c r="B92" s="25" t="s">
        <v>174</v>
      </c>
      <c r="C92" s="16">
        <f t="shared" ref="C92:F92" si="21">C93</f>
        <v>0</v>
      </c>
      <c r="D92" s="16">
        <f t="shared" si="21"/>
        <v>0</v>
      </c>
      <c r="E92" s="16">
        <f t="shared" si="21"/>
        <v>0</v>
      </c>
      <c r="F92" s="16">
        <f t="shared" si="21"/>
        <v>0</v>
      </c>
      <c r="BM92" s="24"/>
      <c r="BN92" s="24"/>
      <c r="BO92" s="24"/>
      <c r="CG92" s="24"/>
    </row>
    <row r="93" spans="1:158" x14ac:dyDescent="0.2">
      <c r="A93" s="15" t="s">
        <v>175</v>
      </c>
      <c r="B93" s="25" t="s">
        <v>176</v>
      </c>
      <c r="C93" s="16"/>
      <c r="D93" s="16"/>
      <c r="E93" s="16"/>
      <c r="F93" s="16"/>
      <c r="BM93" s="24"/>
      <c r="BN93" s="24"/>
      <c r="BO93" s="24"/>
      <c r="CG93" s="24"/>
    </row>
    <row r="94" spans="1:158" x14ac:dyDescent="0.2">
      <c r="A94" s="15" t="s">
        <v>177</v>
      </c>
      <c r="B94" s="25" t="s">
        <v>178</v>
      </c>
      <c r="C94" s="16">
        <f t="shared" ref="C94:F94" si="22">C95</f>
        <v>0</v>
      </c>
      <c r="D94" s="16">
        <f t="shared" si="22"/>
        <v>0</v>
      </c>
      <c r="E94" s="16">
        <f t="shared" si="22"/>
        <v>0</v>
      </c>
      <c r="F94" s="16">
        <f t="shared" si="22"/>
        <v>0</v>
      </c>
      <c r="BM94" s="24"/>
      <c r="BN94" s="24"/>
      <c r="BO94" s="24"/>
      <c r="CG94" s="24"/>
    </row>
    <row r="95" spans="1:158" x14ac:dyDescent="0.2">
      <c r="A95" s="15" t="s">
        <v>179</v>
      </c>
      <c r="B95" s="25" t="s">
        <v>180</v>
      </c>
      <c r="C95" s="14"/>
      <c r="D95" s="14"/>
      <c r="E95" s="121"/>
      <c r="F95" s="121"/>
      <c r="BM95" s="24"/>
      <c r="BN95" s="24"/>
      <c r="BO95" s="24"/>
      <c r="CG95" s="24"/>
    </row>
    <row r="96" spans="1:158" ht="38.25" x14ac:dyDescent="0.2">
      <c r="A96" s="15" t="s">
        <v>181</v>
      </c>
      <c r="B96" s="26" t="s">
        <v>172</v>
      </c>
      <c r="C96" s="16">
        <f t="shared" ref="C96:F96" si="23">C97+C100</f>
        <v>0</v>
      </c>
      <c r="D96" s="16">
        <f t="shared" si="23"/>
        <v>0</v>
      </c>
      <c r="E96" s="16">
        <f t="shared" si="23"/>
        <v>0</v>
      </c>
      <c r="F96" s="16">
        <f t="shared" si="23"/>
        <v>0</v>
      </c>
      <c r="BM96" s="24"/>
      <c r="BN96" s="24"/>
      <c r="BO96" s="24"/>
      <c r="CG96" s="24"/>
    </row>
    <row r="97" spans="1:85" x14ac:dyDescent="0.2">
      <c r="A97" s="15" t="s">
        <v>182</v>
      </c>
      <c r="B97" s="25" t="s">
        <v>178</v>
      </c>
      <c r="C97" s="16">
        <f t="shared" ref="C97:F97" si="24">C98+C99</f>
        <v>0</v>
      </c>
      <c r="D97" s="16">
        <f t="shared" si="24"/>
        <v>0</v>
      </c>
      <c r="E97" s="16">
        <f t="shared" si="24"/>
        <v>0</v>
      </c>
      <c r="F97" s="16">
        <f t="shared" si="24"/>
        <v>0</v>
      </c>
      <c r="BM97" s="24"/>
      <c r="BN97" s="24"/>
      <c r="BO97" s="24"/>
      <c r="CG97" s="24"/>
    </row>
    <row r="98" spans="1:85" x14ac:dyDescent="0.2">
      <c r="A98" s="15" t="s">
        <v>183</v>
      </c>
      <c r="B98" s="25" t="s">
        <v>184</v>
      </c>
      <c r="C98" s="14"/>
      <c r="D98" s="14"/>
      <c r="E98" s="121"/>
      <c r="F98" s="121"/>
      <c r="BM98" s="24"/>
      <c r="BN98" s="24"/>
      <c r="BO98" s="24"/>
      <c r="CG98" s="24"/>
    </row>
    <row r="99" spans="1:85" x14ac:dyDescent="0.2">
      <c r="A99" s="15" t="s">
        <v>185</v>
      </c>
      <c r="B99" s="25" t="s">
        <v>186</v>
      </c>
      <c r="C99" s="14"/>
      <c r="D99" s="14"/>
      <c r="E99" s="121"/>
      <c r="F99" s="121"/>
      <c r="BM99" s="24"/>
      <c r="BN99" s="24"/>
      <c r="BO99" s="24"/>
      <c r="CG99" s="24"/>
    </row>
    <row r="100" spans="1:85" x14ac:dyDescent="0.2">
      <c r="A100" s="15" t="s">
        <v>187</v>
      </c>
      <c r="B100" s="26" t="s">
        <v>520</v>
      </c>
      <c r="C100" s="16">
        <f t="shared" ref="C100:F100" si="25">C101+C102</f>
        <v>0</v>
      </c>
      <c r="D100" s="16">
        <f t="shared" si="25"/>
        <v>0</v>
      </c>
      <c r="E100" s="16">
        <f t="shared" si="25"/>
        <v>0</v>
      </c>
      <c r="F100" s="16">
        <f t="shared" si="25"/>
        <v>0</v>
      </c>
      <c r="BM100" s="24"/>
      <c r="BN100" s="24"/>
      <c r="BO100" s="24"/>
      <c r="CG100" s="24"/>
    </row>
    <row r="101" spans="1:85" x14ac:dyDescent="0.2">
      <c r="A101" s="15" t="s">
        <v>188</v>
      </c>
      <c r="B101" s="25" t="s">
        <v>184</v>
      </c>
      <c r="C101" s="14"/>
      <c r="D101" s="14"/>
      <c r="E101" s="121"/>
      <c r="F101" s="121"/>
      <c r="BM101" s="24"/>
      <c r="BN101" s="24"/>
      <c r="BO101" s="24"/>
      <c r="CG101" s="24"/>
    </row>
    <row r="102" spans="1:85" x14ac:dyDescent="0.2">
      <c r="A102" s="15" t="s">
        <v>189</v>
      </c>
      <c r="B102" s="25" t="s">
        <v>186</v>
      </c>
      <c r="C102" s="14"/>
      <c r="D102" s="14"/>
      <c r="E102" s="121"/>
      <c r="F102" s="121"/>
      <c r="BM102" s="24"/>
      <c r="BN102" s="24"/>
      <c r="BO102" s="24"/>
      <c r="CG102" s="24"/>
    </row>
    <row r="103" spans="1:85" ht="25.5" x14ac:dyDescent="0.2">
      <c r="A103" s="27" t="s">
        <v>190</v>
      </c>
      <c r="B103" s="28" t="s">
        <v>191</v>
      </c>
      <c r="C103" s="16">
        <f t="shared" ref="C103:F103" si="26">C104+C107</f>
        <v>0</v>
      </c>
      <c r="D103" s="16">
        <f t="shared" si="26"/>
        <v>0</v>
      </c>
      <c r="E103" s="16">
        <f t="shared" si="26"/>
        <v>0</v>
      </c>
      <c r="F103" s="16">
        <f t="shared" si="26"/>
        <v>0</v>
      </c>
      <c r="BM103" s="24"/>
      <c r="BN103" s="24"/>
      <c r="BO103" s="24"/>
      <c r="CG103" s="24"/>
    </row>
    <row r="104" spans="1:85" ht="38.25" x14ac:dyDescent="0.2">
      <c r="A104" s="15" t="s">
        <v>192</v>
      </c>
      <c r="B104" s="28" t="s">
        <v>172</v>
      </c>
      <c r="C104" s="16">
        <f t="shared" ref="C104:F104" si="27">C105+C106</f>
        <v>0</v>
      </c>
      <c r="D104" s="16">
        <f t="shared" si="27"/>
        <v>0</v>
      </c>
      <c r="E104" s="16">
        <f t="shared" si="27"/>
        <v>0</v>
      </c>
      <c r="F104" s="16">
        <f t="shared" si="27"/>
        <v>0</v>
      </c>
      <c r="BM104" s="24"/>
      <c r="BN104" s="24"/>
      <c r="BO104" s="24"/>
      <c r="CG104" s="24"/>
    </row>
    <row r="105" spans="1:85" x14ac:dyDescent="0.2">
      <c r="A105" s="15" t="s">
        <v>193</v>
      </c>
      <c r="B105" s="15" t="s">
        <v>194</v>
      </c>
      <c r="C105" s="16"/>
      <c r="D105" s="16"/>
      <c r="E105" s="16"/>
      <c r="F105" s="16"/>
      <c r="BM105" s="24"/>
      <c r="BN105" s="24"/>
      <c r="BO105" s="24"/>
      <c r="CG105" s="24"/>
    </row>
    <row r="106" spans="1:85" ht="26.25" customHeight="1" x14ac:dyDescent="0.2">
      <c r="A106" s="15" t="s">
        <v>195</v>
      </c>
      <c r="B106" s="15" t="s">
        <v>196</v>
      </c>
      <c r="C106" s="16"/>
      <c r="D106" s="16"/>
      <c r="E106" s="16"/>
      <c r="F106" s="16"/>
      <c r="BM106" s="24"/>
      <c r="BN106" s="24"/>
      <c r="BO106" s="24"/>
      <c r="CG106" s="24"/>
    </row>
    <row r="107" spans="1:85" x14ac:dyDescent="0.2">
      <c r="A107" s="31"/>
      <c r="B107" s="29" t="s">
        <v>197</v>
      </c>
      <c r="C107" s="16">
        <f t="shared" ref="C107:F109" si="28">C108</f>
        <v>0</v>
      </c>
      <c r="D107" s="16">
        <f t="shared" si="28"/>
        <v>0</v>
      </c>
      <c r="E107" s="16">
        <f t="shared" si="28"/>
        <v>0</v>
      </c>
      <c r="F107" s="16">
        <f t="shared" si="28"/>
        <v>0</v>
      </c>
      <c r="BM107" s="24"/>
      <c r="BN107" s="24"/>
      <c r="BO107" s="24"/>
      <c r="CG107" s="24"/>
    </row>
    <row r="108" spans="1:85" x14ac:dyDescent="0.2">
      <c r="A108" s="15" t="s">
        <v>198</v>
      </c>
      <c r="B108" s="29" t="s">
        <v>199</v>
      </c>
      <c r="C108" s="16">
        <f t="shared" si="28"/>
        <v>0</v>
      </c>
      <c r="D108" s="16">
        <f t="shared" si="28"/>
        <v>0</v>
      </c>
      <c r="E108" s="16">
        <f t="shared" si="28"/>
        <v>0</v>
      </c>
      <c r="F108" s="16">
        <f t="shared" si="28"/>
        <v>0</v>
      </c>
      <c r="BM108" s="24"/>
      <c r="BN108" s="24"/>
      <c r="BO108" s="24"/>
      <c r="CG108" s="24"/>
    </row>
    <row r="109" spans="1:85" ht="25.5" x14ac:dyDescent="0.2">
      <c r="A109" s="15" t="s">
        <v>200</v>
      </c>
      <c r="B109" s="29" t="s">
        <v>201</v>
      </c>
      <c r="C109" s="16">
        <f t="shared" si="28"/>
        <v>0</v>
      </c>
      <c r="D109" s="16">
        <f t="shared" si="28"/>
        <v>0</v>
      </c>
      <c r="E109" s="16">
        <f t="shared" si="28"/>
        <v>0</v>
      </c>
      <c r="F109" s="16">
        <f t="shared" si="28"/>
        <v>0</v>
      </c>
      <c r="BM109" s="24"/>
      <c r="BN109" s="24"/>
      <c r="BO109" s="24"/>
      <c r="CG109" s="24"/>
    </row>
    <row r="110" spans="1:85" x14ac:dyDescent="0.2">
      <c r="A110" s="15" t="s">
        <v>202</v>
      </c>
      <c r="B110" s="30" t="s">
        <v>203</v>
      </c>
      <c r="C110" s="14"/>
      <c r="D110" s="14"/>
      <c r="E110" s="121"/>
      <c r="F110" s="16"/>
      <c r="CG110" s="24"/>
    </row>
    <row r="111" spans="1:85" ht="12" customHeight="1" x14ac:dyDescent="0.2">
      <c r="A111" s="28" t="s">
        <v>204</v>
      </c>
      <c r="B111" s="28" t="s">
        <v>205</v>
      </c>
      <c r="C111" s="16">
        <f t="shared" ref="C111:F111" si="29">C112</f>
        <v>0</v>
      </c>
      <c r="D111" s="16">
        <f t="shared" si="29"/>
        <v>0</v>
      </c>
      <c r="E111" s="16">
        <f t="shared" si="29"/>
        <v>-152316</v>
      </c>
      <c r="F111" s="16">
        <f t="shared" si="29"/>
        <v>-152316</v>
      </c>
      <c r="CG111" s="24"/>
    </row>
    <row r="112" spans="1:85" ht="25.5" x14ac:dyDescent="0.2">
      <c r="A112" s="15" t="s">
        <v>206</v>
      </c>
      <c r="B112" s="15" t="s">
        <v>207</v>
      </c>
      <c r="C112" s="14"/>
      <c r="D112" s="14"/>
      <c r="E112" s="121">
        <v>-152316</v>
      </c>
      <c r="F112" s="121">
        <v>-152316</v>
      </c>
      <c r="CG112" s="24"/>
    </row>
    <row r="113" spans="1:85" ht="15" x14ac:dyDescent="0.3">
      <c r="A113" s="33"/>
      <c r="B113" s="96" t="s">
        <v>529</v>
      </c>
      <c r="C113" s="37"/>
      <c r="D113" s="116"/>
      <c r="E113" s="37"/>
      <c r="CG113" s="24"/>
    </row>
    <row r="114" spans="1:85" ht="15" x14ac:dyDescent="0.3">
      <c r="A114" s="33"/>
      <c r="B114" s="35"/>
      <c r="C114" s="37"/>
      <c r="D114" s="116"/>
      <c r="E114" s="37"/>
      <c r="CG114" s="24"/>
    </row>
    <row r="115" spans="1:85" ht="15.75" x14ac:dyDescent="0.3">
      <c r="A115" s="97" t="s">
        <v>521</v>
      </c>
      <c r="B115" s="98"/>
      <c r="C115" s="37"/>
      <c r="D115" s="116"/>
      <c r="E115" s="37"/>
      <c r="CG115" s="24"/>
    </row>
    <row r="116" spans="1:85" ht="15" x14ac:dyDescent="0.3">
      <c r="A116" s="99"/>
      <c r="B116" s="100"/>
      <c r="C116" s="37"/>
      <c r="D116" s="116"/>
      <c r="E116" s="37"/>
      <c r="CG116" s="24"/>
    </row>
    <row r="117" spans="1:85" ht="15.75" x14ac:dyDescent="0.3">
      <c r="A117" s="101"/>
      <c r="B117" s="102" t="s">
        <v>522</v>
      </c>
      <c r="C117" s="37"/>
      <c r="D117" s="103" t="s">
        <v>523</v>
      </c>
      <c r="E117" s="37"/>
      <c r="CG117" s="24"/>
    </row>
    <row r="118" spans="1:85" ht="15" x14ac:dyDescent="0.3">
      <c r="A118" s="99"/>
      <c r="B118" s="104" t="s">
        <v>530</v>
      </c>
      <c r="C118" s="37"/>
      <c r="D118" s="105" t="s">
        <v>524</v>
      </c>
      <c r="E118" s="37"/>
      <c r="CG118" s="24"/>
    </row>
    <row r="119" spans="1:85" ht="15" x14ac:dyDescent="0.3">
      <c r="A119" s="33"/>
      <c r="B119" s="35"/>
      <c r="C119" s="37"/>
      <c r="D119" s="105"/>
      <c r="E119" s="37"/>
      <c r="CG119" s="24"/>
    </row>
    <row r="120" spans="1:85" ht="15" x14ac:dyDescent="0.3">
      <c r="A120" s="33"/>
      <c r="B120" s="35"/>
      <c r="C120" s="37"/>
      <c r="D120" s="105"/>
      <c r="E120" s="37"/>
      <c r="CG120" s="24"/>
    </row>
    <row r="121" spans="1:85" ht="15" x14ac:dyDescent="0.3">
      <c r="A121" s="33"/>
      <c r="B121" s="35"/>
      <c r="C121" s="37"/>
      <c r="D121" s="105"/>
      <c r="E121" s="37"/>
      <c r="CG121" s="24"/>
    </row>
    <row r="122" spans="1:85" ht="15" x14ac:dyDescent="0.3">
      <c r="A122" s="33"/>
      <c r="B122" s="35"/>
      <c r="C122" s="37"/>
      <c r="D122" s="106" t="s">
        <v>525</v>
      </c>
      <c r="E122" s="37"/>
      <c r="CG122" s="24"/>
    </row>
    <row r="123" spans="1:85" ht="15" x14ac:dyDescent="0.3">
      <c r="A123" s="33"/>
      <c r="B123" s="35"/>
      <c r="C123" s="37"/>
      <c r="D123" s="105" t="s">
        <v>526</v>
      </c>
      <c r="E123" s="37"/>
      <c r="CG123" s="24"/>
    </row>
    <row r="124" spans="1:85" ht="15" x14ac:dyDescent="0.3">
      <c r="A124" s="33"/>
      <c r="B124" s="35"/>
      <c r="C124" s="37"/>
      <c r="D124" s="37"/>
      <c r="E124" s="37"/>
      <c r="CG124" s="24"/>
    </row>
    <row r="125" spans="1:85" ht="15" x14ac:dyDescent="0.3">
      <c r="A125" s="33"/>
      <c r="B125" s="35"/>
      <c r="C125" s="37"/>
      <c r="D125" s="37"/>
      <c r="E125" s="37"/>
      <c r="CG125" s="24"/>
    </row>
    <row r="126" spans="1:85" ht="15" x14ac:dyDescent="0.3">
      <c r="A126" s="33"/>
      <c r="B126" s="35"/>
      <c r="C126" s="37"/>
      <c r="D126" s="107" t="s">
        <v>527</v>
      </c>
      <c r="E126" s="37"/>
      <c r="CG126" s="24"/>
    </row>
    <row r="127" spans="1:85" ht="15" x14ac:dyDescent="0.3">
      <c r="A127" s="33"/>
      <c r="B127" s="35"/>
      <c r="C127" s="37"/>
      <c r="D127" s="104" t="s">
        <v>528</v>
      </c>
      <c r="E127" s="37"/>
      <c r="CG127" s="24"/>
    </row>
    <row r="128" spans="1:85" x14ac:dyDescent="0.2">
      <c r="CG128" s="24"/>
    </row>
    <row r="129" spans="85:85" x14ac:dyDescent="0.2">
      <c r="CG129" s="24"/>
    </row>
    <row r="130" spans="85:85" x14ac:dyDescent="0.2">
      <c r="CG130" s="24"/>
    </row>
    <row r="131" spans="85:85" x14ac:dyDescent="0.2">
      <c r="CG131" s="24"/>
    </row>
    <row r="132" spans="85:85" x14ac:dyDescent="0.2">
      <c r="CG132" s="24"/>
    </row>
    <row r="133" spans="85:85" x14ac:dyDescent="0.2">
      <c r="CG133" s="24"/>
    </row>
    <row r="134" spans="85:85" x14ac:dyDescent="0.2">
      <c r="CG134" s="24"/>
    </row>
    <row r="135" spans="85:85" x14ac:dyDescent="0.2">
      <c r="CG135" s="24"/>
    </row>
    <row r="136" spans="85:85" x14ac:dyDescent="0.2">
      <c r="CG136" s="24"/>
    </row>
    <row r="137" spans="85:85" x14ac:dyDescent="0.2">
      <c r="CG137" s="24"/>
    </row>
    <row r="138" spans="85:85" x14ac:dyDescent="0.2">
      <c r="CG138" s="24"/>
    </row>
    <row r="139" spans="85:85" x14ac:dyDescent="0.2">
      <c r="CG139" s="24"/>
    </row>
    <row r="140" spans="85:85" x14ac:dyDescent="0.2">
      <c r="CG140" s="24"/>
    </row>
    <row r="141" spans="85:85" x14ac:dyDescent="0.2">
      <c r="CG141" s="24"/>
    </row>
    <row r="142" spans="85:85" x14ac:dyDescent="0.2">
      <c r="CG142" s="24"/>
    </row>
    <row r="143" spans="85:85" x14ac:dyDescent="0.2">
      <c r="CG143" s="24"/>
    </row>
    <row r="144" spans="85:85" x14ac:dyDescent="0.2">
      <c r="CG144" s="24"/>
    </row>
    <row r="145" spans="85:85" x14ac:dyDescent="0.2">
      <c r="CG145" s="24"/>
    </row>
    <row r="146" spans="85:85" x14ac:dyDescent="0.2">
      <c r="CG146" s="24"/>
    </row>
    <row r="147" spans="85:85" x14ac:dyDescent="0.2">
      <c r="CG147" s="24"/>
    </row>
    <row r="148" spans="85:85" x14ac:dyDescent="0.2">
      <c r="CG148" s="24"/>
    </row>
    <row r="149" spans="85:85" x14ac:dyDescent="0.2">
      <c r="CG149" s="24"/>
    </row>
    <row r="150" spans="85:85" x14ac:dyDescent="0.2">
      <c r="CG150" s="24"/>
    </row>
    <row r="151" spans="85:85" x14ac:dyDescent="0.2">
      <c r="CG151" s="24"/>
    </row>
    <row r="152" spans="85:85" x14ac:dyDescent="0.2">
      <c r="CG152" s="24"/>
    </row>
    <row r="153" spans="85:85" x14ac:dyDescent="0.2">
      <c r="CG153" s="24"/>
    </row>
    <row r="154" spans="85:85" x14ac:dyDescent="0.2">
      <c r="CG154" s="24"/>
    </row>
    <row r="155" spans="85:85" x14ac:dyDescent="0.2">
      <c r="CG155" s="24"/>
    </row>
    <row r="156" spans="85:85" x14ac:dyDescent="0.2">
      <c r="CG156" s="24"/>
    </row>
    <row r="157" spans="85:85" x14ac:dyDescent="0.2">
      <c r="CG157" s="24"/>
    </row>
  </sheetData>
  <protectedRanges>
    <protectedRange sqref="E83:F84 C57:F57 E31:F52 E64:F64 E88:F90 C67:F68 C82:F82 E95:F95 E98:F99 E101:F102 E18:F24 E56:F56 E72:F81 E26:F28 C59:F59 C25:F25" name="Zonă1" securityDescriptor="O:WDG:WDD:(A;;CC;;;AN)(A;;CC;;;AU)(A;;CC;;;WD)"/>
  </protectedRanges>
  <mergeCells count="30">
    <mergeCell ref="EQ5:EU5"/>
    <mergeCell ref="EV5:EZ5"/>
    <mergeCell ref="DM5:DQ5"/>
    <mergeCell ref="DR5:DV5"/>
    <mergeCell ref="DW5:EA5"/>
    <mergeCell ref="EB5:EF5"/>
    <mergeCell ref="EG5:EK5"/>
    <mergeCell ref="EL5:EP5"/>
    <mergeCell ref="DH5:DL5"/>
    <mergeCell ref="BE5:BI5"/>
    <mergeCell ref="BJ5:BN5"/>
    <mergeCell ref="BO5:BS5"/>
    <mergeCell ref="BT5:BX5"/>
    <mergeCell ref="BY5:CC5"/>
    <mergeCell ref="CD5:CH5"/>
    <mergeCell ref="CI5:CM5"/>
    <mergeCell ref="CN5:CR5"/>
    <mergeCell ref="CS5:CW5"/>
    <mergeCell ref="CX5:DB5"/>
    <mergeCell ref="DC5:DG5"/>
    <mergeCell ref="AZ5:BD5"/>
    <mergeCell ref="G5:K5"/>
    <mergeCell ref="L5:P5"/>
    <mergeCell ref="Q5:U5"/>
    <mergeCell ref="V5:Z5"/>
    <mergeCell ref="AA5:AE5"/>
    <mergeCell ref="AF5:AJ5"/>
    <mergeCell ref="AK5:AO5"/>
    <mergeCell ref="AP5:AT5"/>
    <mergeCell ref="AU5:AY5"/>
  </mergeCells>
  <pageMargins left="0.75" right="0.75" top="1" bottom="1" header="0.5" footer="0.5"/>
  <pageSetup paperSize="9" scale="6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FR300"/>
  <sheetViews>
    <sheetView tabSelected="1" zoomScale="90" zoomScaleNormal="90" workbookViewId="0">
      <pane xSplit="3" ySplit="7" topLeftCell="D285" activePane="bottomRight" state="frozen"/>
      <selection activeCell="G7" sqref="G7:H290"/>
      <selection pane="topRight" activeCell="G7" sqref="G7:H290"/>
      <selection pane="bottomLeft" activeCell="G7" sqref="G7:H290"/>
      <selection pane="bottomRight" activeCell="A301" sqref="A301"/>
    </sheetView>
  </sheetViews>
  <sheetFormatPr defaultRowHeight="15" x14ac:dyDescent="0.3"/>
  <cols>
    <col min="1" max="1" width="14.42578125" style="125" customWidth="1"/>
    <col min="2" max="2" width="71.28515625" style="35" customWidth="1"/>
    <col min="3" max="3" width="0.28515625" style="37" customWidth="1"/>
    <col min="4" max="4" width="16.85546875" style="37" customWidth="1"/>
    <col min="5" max="5" width="15.42578125" style="37" customWidth="1"/>
    <col min="6" max="6" width="15.7109375" style="37" bestFit="1" customWidth="1"/>
    <col min="7" max="7" width="15.42578125" style="37" bestFit="1" customWidth="1"/>
    <col min="8" max="8" width="14.5703125" style="37" bestFit="1" customWidth="1"/>
    <col min="9" max="16384" width="9.140625" style="36"/>
  </cols>
  <sheetData>
    <row r="1" spans="1:8" x14ac:dyDescent="0.3">
      <c r="A1" s="124" t="s">
        <v>532</v>
      </c>
    </row>
    <row r="2" spans="1:8" ht="20.25" x14ac:dyDescent="0.35">
      <c r="B2" s="86" t="s">
        <v>509</v>
      </c>
      <c r="C2" s="110"/>
    </row>
    <row r="3" spans="1:8" x14ac:dyDescent="0.3">
      <c r="B3" s="34"/>
      <c r="C3" s="110"/>
    </row>
    <row r="4" spans="1:8" x14ac:dyDescent="0.3">
      <c r="B4" s="34"/>
      <c r="C4" s="110"/>
    </row>
    <row r="5" spans="1:8" x14ac:dyDescent="0.3">
      <c r="B5" s="95" t="s">
        <v>531</v>
      </c>
      <c r="D5" s="38"/>
      <c r="E5" s="38"/>
      <c r="F5" s="38"/>
      <c r="H5" s="111" t="s">
        <v>0</v>
      </c>
    </row>
    <row r="6" spans="1:8" s="41" customFormat="1" ht="75" x14ac:dyDescent="0.2">
      <c r="A6" s="126"/>
      <c r="B6" s="39" t="s">
        <v>2</v>
      </c>
      <c r="C6" s="40"/>
      <c r="D6" s="40" t="s">
        <v>208</v>
      </c>
      <c r="E6" s="40" t="s">
        <v>209</v>
      </c>
      <c r="F6" s="40" t="s">
        <v>210</v>
      </c>
      <c r="G6" s="40" t="s">
        <v>211</v>
      </c>
      <c r="H6" s="40" t="s">
        <v>212</v>
      </c>
    </row>
    <row r="7" spans="1:8" x14ac:dyDescent="0.3">
      <c r="A7" s="46"/>
      <c r="B7" s="42" t="s">
        <v>213</v>
      </c>
      <c r="C7" s="112"/>
      <c r="D7" s="113"/>
      <c r="E7" s="113"/>
      <c r="F7" s="113"/>
      <c r="G7" s="113"/>
      <c r="H7" s="113"/>
    </row>
    <row r="8" spans="1:8" s="44" customFormat="1" ht="16.5" customHeight="1" x14ac:dyDescent="0.3">
      <c r="A8" s="46" t="s">
        <v>214</v>
      </c>
      <c r="B8" s="43" t="s">
        <v>215</v>
      </c>
      <c r="C8" s="88">
        <f t="shared" ref="C8:H8" si="0">+C9+C17</f>
        <v>0</v>
      </c>
      <c r="D8" s="88">
        <f t="shared" si="0"/>
        <v>410819550</v>
      </c>
      <c r="E8" s="88">
        <f t="shared" si="0"/>
        <v>433576200</v>
      </c>
      <c r="F8" s="88">
        <f t="shared" si="0"/>
        <v>232377710</v>
      </c>
      <c r="G8" s="88">
        <f t="shared" si="0"/>
        <v>113543972.49000001</v>
      </c>
      <c r="H8" s="88">
        <f t="shared" si="0"/>
        <v>113543972.49000001</v>
      </c>
    </row>
    <row r="9" spans="1:8" s="44" customFormat="1" x14ac:dyDescent="0.3">
      <c r="A9" s="46" t="s">
        <v>216</v>
      </c>
      <c r="B9" s="45" t="s">
        <v>217</v>
      </c>
      <c r="C9" s="88">
        <f>+C10+C11+C14+C12+C13+C16+C251+C15</f>
        <v>0</v>
      </c>
      <c r="D9" s="88">
        <f t="shared" ref="D9:H9" si="1">+D10+D11+D14+D12+D13+D16+D251+D15</f>
        <v>410819550</v>
      </c>
      <c r="E9" s="88">
        <f t="shared" si="1"/>
        <v>433576200</v>
      </c>
      <c r="F9" s="88">
        <f t="shared" si="1"/>
        <v>232377710</v>
      </c>
      <c r="G9" s="88">
        <f t="shared" si="1"/>
        <v>113543972.49000001</v>
      </c>
      <c r="H9" s="88">
        <f t="shared" si="1"/>
        <v>113543972.49000001</v>
      </c>
    </row>
    <row r="10" spans="1:8" s="44" customFormat="1" x14ac:dyDescent="0.3">
      <c r="A10" s="46" t="s">
        <v>218</v>
      </c>
      <c r="B10" s="45" t="s">
        <v>219</v>
      </c>
      <c r="C10" s="88">
        <f t="shared" ref="C10:H10" si="2">+C24</f>
        <v>0</v>
      </c>
      <c r="D10" s="88">
        <f t="shared" si="2"/>
        <v>5931000</v>
      </c>
      <c r="E10" s="88">
        <f t="shared" si="2"/>
        <v>5931000</v>
      </c>
      <c r="F10" s="88">
        <f t="shared" si="2"/>
        <v>1424380</v>
      </c>
      <c r="G10" s="88">
        <f t="shared" si="2"/>
        <v>454279</v>
      </c>
      <c r="H10" s="88">
        <f t="shared" si="2"/>
        <v>454279</v>
      </c>
    </row>
    <row r="11" spans="1:8" s="44" customFormat="1" ht="16.5" customHeight="1" x14ac:dyDescent="0.3">
      <c r="A11" s="46" t="s">
        <v>220</v>
      </c>
      <c r="B11" s="45" t="s">
        <v>221</v>
      </c>
      <c r="C11" s="88">
        <f>+C44</f>
        <v>0</v>
      </c>
      <c r="D11" s="88">
        <f t="shared" ref="D11:H11" si="3">+D44</f>
        <v>124599550</v>
      </c>
      <c r="E11" s="88">
        <f t="shared" si="3"/>
        <v>147356200</v>
      </c>
      <c r="F11" s="88">
        <f t="shared" si="3"/>
        <v>146938330</v>
      </c>
      <c r="G11" s="88">
        <f t="shared" si="3"/>
        <v>83473162.520000011</v>
      </c>
      <c r="H11" s="88">
        <f t="shared" si="3"/>
        <v>83473162.520000011</v>
      </c>
    </row>
    <row r="12" spans="1:8" s="44" customFormat="1" x14ac:dyDescent="0.3">
      <c r="A12" s="46" t="s">
        <v>222</v>
      </c>
      <c r="B12" s="45" t="s">
        <v>223</v>
      </c>
      <c r="C12" s="88">
        <f>+C72</f>
        <v>0</v>
      </c>
      <c r="D12" s="88">
        <f t="shared" ref="D12:H12" si="4">+D72</f>
        <v>0</v>
      </c>
      <c r="E12" s="88">
        <f t="shared" si="4"/>
        <v>0</v>
      </c>
      <c r="F12" s="88">
        <f t="shared" si="4"/>
        <v>0</v>
      </c>
      <c r="G12" s="88">
        <f t="shared" si="4"/>
        <v>0</v>
      </c>
      <c r="H12" s="88">
        <f t="shared" si="4"/>
        <v>0</v>
      </c>
    </row>
    <row r="13" spans="1:8" s="44" customFormat="1" ht="30" x14ac:dyDescent="0.3">
      <c r="A13" s="46" t="s">
        <v>224</v>
      </c>
      <c r="B13" s="45" t="s">
        <v>225</v>
      </c>
      <c r="C13" s="88">
        <f>C252</f>
        <v>0</v>
      </c>
      <c r="D13" s="88">
        <f t="shared" ref="D13:H13" si="5">D252</f>
        <v>211453000</v>
      </c>
      <c r="E13" s="88">
        <f t="shared" si="5"/>
        <v>211453000</v>
      </c>
      <c r="F13" s="88">
        <f t="shared" si="5"/>
        <v>65315000</v>
      </c>
      <c r="G13" s="88">
        <f t="shared" si="5"/>
        <v>21674002</v>
      </c>
      <c r="H13" s="88">
        <f t="shared" si="5"/>
        <v>21674002</v>
      </c>
    </row>
    <row r="14" spans="1:8" s="44" customFormat="1" ht="16.5" customHeight="1" x14ac:dyDescent="0.3">
      <c r="A14" s="46" t="s">
        <v>226</v>
      </c>
      <c r="B14" s="45" t="s">
        <v>227</v>
      </c>
      <c r="C14" s="88">
        <f>C264</f>
        <v>0</v>
      </c>
      <c r="D14" s="88">
        <f t="shared" ref="D14:H14" si="6">D264</f>
        <v>68804000</v>
      </c>
      <c r="E14" s="88">
        <f t="shared" si="6"/>
        <v>68804000</v>
      </c>
      <c r="F14" s="88">
        <f t="shared" si="6"/>
        <v>18697000</v>
      </c>
      <c r="G14" s="88">
        <f t="shared" si="6"/>
        <v>7997612</v>
      </c>
      <c r="H14" s="88">
        <f t="shared" si="6"/>
        <v>7997612</v>
      </c>
    </row>
    <row r="15" spans="1:8" s="44" customFormat="1" ht="30" x14ac:dyDescent="0.3">
      <c r="A15" s="46" t="s">
        <v>228</v>
      </c>
      <c r="B15" s="45" t="s">
        <v>229</v>
      </c>
      <c r="C15" s="88">
        <f>C271</f>
        <v>0</v>
      </c>
      <c r="D15" s="88">
        <f t="shared" ref="D15:H15" si="7">D271</f>
        <v>0</v>
      </c>
      <c r="E15" s="88">
        <f t="shared" si="7"/>
        <v>0</v>
      </c>
      <c r="F15" s="88">
        <f t="shared" si="7"/>
        <v>0</v>
      </c>
      <c r="G15" s="88">
        <f t="shared" si="7"/>
        <v>0</v>
      </c>
      <c r="H15" s="88">
        <f t="shared" si="7"/>
        <v>0</v>
      </c>
    </row>
    <row r="16" spans="1:8" s="44" customFormat="1" ht="16.5" customHeight="1" x14ac:dyDescent="0.3">
      <c r="A16" s="46" t="s">
        <v>230</v>
      </c>
      <c r="B16" s="45" t="s">
        <v>231</v>
      </c>
      <c r="C16" s="88">
        <f>C75</f>
        <v>0</v>
      </c>
      <c r="D16" s="88">
        <f t="shared" ref="D16:H16" si="8">D75</f>
        <v>32000</v>
      </c>
      <c r="E16" s="88">
        <f t="shared" si="8"/>
        <v>32000</v>
      </c>
      <c r="F16" s="88">
        <f t="shared" si="8"/>
        <v>3000</v>
      </c>
      <c r="G16" s="88">
        <f t="shared" si="8"/>
        <v>918</v>
      </c>
      <c r="H16" s="88">
        <f t="shared" si="8"/>
        <v>918</v>
      </c>
    </row>
    <row r="17" spans="1:167" s="44" customFormat="1" ht="16.5" customHeight="1" x14ac:dyDescent="0.3">
      <c r="A17" s="46" t="s">
        <v>232</v>
      </c>
      <c r="B17" s="45" t="s">
        <v>233</v>
      </c>
      <c r="C17" s="88">
        <f>C78</f>
        <v>0</v>
      </c>
      <c r="D17" s="88">
        <f t="shared" ref="D17:H17" si="9">D78</f>
        <v>0</v>
      </c>
      <c r="E17" s="88">
        <f t="shared" si="9"/>
        <v>0</v>
      </c>
      <c r="F17" s="88">
        <f t="shared" si="9"/>
        <v>0</v>
      </c>
      <c r="G17" s="88">
        <f t="shared" si="9"/>
        <v>0</v>
      </c>
      <c r="H17" s="88">
        <f t="shared" si="9"/>
        <v>0</v>
      </c>
    </row>
    <row r="18" spans="1:167" s="44" customFormat="1" x14ac:dyDescent="0.3">
      <c r="A18" s="46" t="s">
        <v>234</v>
      </c>
      <c r="B18" s="45" t="s">
        <v>235</v>
      </c>
      <c r="C18" s="88">
        <f>C79</f>
        <v>0</v>
      </c>
      <c r="D18" s="88">
        <f t="shared" ref="D18:H18" si="10">D79</f>
        <v>0</v>
      </c>
      <c r="E18" s="88">
        <f t="shared" si="10"/>
        <v>0</v>
      </c>
      <c r="F18" s="88">
        <f t="shared" si="10"/>
        <v>0</v>
      </c>
      <c r="G18" s="88">
        <f t="shared" si="10"/>
        <v>0</v>
      </c>
      <c r="H18" s="88">
        <f t="shared" si="10"/>
        <v>0</v>
      </c>
    </row>
    <row r="19" spans="1:167" s="44" customFormat="1" ht="30" x14ac:dyDescent="0.3">
      <c r="A19" s="46" t="s">
        <v>236</v>
      </c>
      <c r="B19" s="45" t="s">
        <v>237</v>
      </c>
      <c r="C19" s="88">
        <f>C251+C270</f>
        <v>0</v>
      </c>
      <c r="D19" s="88">
        <f t="shared" ref="D19:H19" si="11">D251+D270</f>
        <v>0</v>
      </c>
      <c r="E19" s="88">
        <f t="shared" si="11"/>
        <v>0</v>
      </c>
      <c r="F19" s="88">
        <f t="shared" si="11"/>
        <v>0</v>
      </c>
      <c r="G19" s="88">
        <f t="shared" si="11"/>
        <v>-56001.03</v>
      </c>
      <c r="H19" s="88">
        <f t="shared" si="11"/>
        <v>-56001.03</v>
      </c>
    </row>
    <row r="20" spans="1:167" s="44" customFormat="1" ht="16.5" customHeight="1" x14ac:dyDescent="0.3">
      <c r="A20" s="46" t="s">
        <v>238</v>
      </c>
      <c r="B20" s="45" t="s">
        <v>239</v>
      </c>
      <c r="C20" s="88">
        <f t="shared" ref="C20:H20" si="12">+C21+C17</f>
        <v>0</v>
      </c>
      <c r="D20" s="88">
        <f t="shared" si="12"/>
        <v>410819550</v>
      </c>
      <c r="E20" s="88">
        <f t="shared" si="12"/>
        <v>433576200</v>
      </c>
      <c r="F20" s="88">
        <f t="shared" si="12"/>
        <v>232377710</v>
      </c>
      <c r="G20" s="88">
        <f t="shared" si="12"/>
        <v>113543972.49000001</v>
      </c>
      <c r="H20" s="88">
        <f t="shared" si="12"/>
        <v>113543972.49000001</v>
      </c>
    </row>
    <row r="21" spans="1:167" s="44" customFormat="1" x14ac:dyDescent="0.3">
      <c r="A21" s="46" t="s">
        <v>240</v>
      </c>
      <c r="B21" s="45" t="s">
        <v>217</v>
      </c>
      <c r="C21" s="88">
        <f>C10+C11+C12+C13+C14+C16+C251+C15</f>
        <v>0</v>
      </c>
      <c r="D21" s="88">
        <f t="shared" ref="D21:H21" si="13">D10+D11+D12+D13+D14+D16+D251+D15</f>
        <v>410819550</v>
      </c>
      <c r="E21" s="88">
        <f t="shared" si="13"/>
        <v>433576200</v>
      </c>
      <c r="F21" s="88">
        <f t="shared" si="13"/>
        <v>232377710</v>
      </c>
      <c r="G21" s="88">
        <f t="shared" si="13"/>
        <v>113543972.49000001</v>
      </c>
      <c r="H21" s="88">
        <f t="shared" si="13"/>
        <v>113543972.49000001</v>
      </c>
    </row>
    <row r="22" spans="1:167" s="44" customFormat="1" ht="16.5" customHeight="1" x14ac:dyDescent="0.3">
      <c r="A22" s="46" t="s">
        <v>241</v>
      </c>
      <c r="B22" s="45" t="s">
        <v>242</v>
      </c>
      <c r="C22" s="88">
        <f>+C23+C78+C251</f>
        <v>0</v>
      </c>
      <c r="D22" s="88">
        <f t="shared" ref="D22:H22" si="14">+D23+D78+D251</f>
        <v>342015550</v>
      </c>
      <c r="E22" s="88">
        <f t="shared" si="14"/>
        <v>364772200</v>
      </c>
      <c r="F22" s="88">
        <f t="shared" si="14"/>
        <v>213680710</v>
      </c>
      <c r="G22" s="88">
        <f t="shared" si="14"/>
        <v>105546360.49000001</v>
      </c>
      <c r="H22" s="88">
        <f t="shared" si="14"/>
        <v>105546360.49000001</v>
      </c>
    </row>
    <row r="23" spans="1:167" s="44" customFormat="1" ht="16.5" customHeight="1" x14ac:dyDescent="0.3">
      <c r="A23" s="46" t="s">
        <v>243</v>
      </c>
      <c r="B23" s="45" t="s">
        <v>217</v>
      </c>
      <c r="C23" s="88">
        <f>+C24+C44+C72+C252+C75+C271</f>
        <v>0</v>
      </c>
      <c r="D23" s="88">
        <f t="shared" ref="D23:H23" si="15">+D24+D44+D72+D252+D75+D271</f>
        <v>342015550</v>
      </c>
      <c r="E23" s="88">
        <f t="shared" si="15"/>
        <v>364772200</v>
      </c>
      <c r="F23" s="88">
        <f t="shared" si="15"/>
        <v>213680710</v>
      </c>
      <c r="G23" s="88">
        <f t="shared" si="15"/>
        <v>105602361.52000001</v>
      </c>
      <c r="H23" s="88">
        <f t="shared" si="15"/>
        <v>105602361.52000001</v>
      </c>
    </row>
    <row r="24" spans="1:167" s="44" customFormat="1" x14ac:dyDescent="0.3">
      <c r="A24" s="46" t="s">
        <v>244</v>
      </c>
      <c r="B24" s="45" t="s">
        <v>219</v>
      </c>
      <c r="C24" s="88">
        <f t="shared" ref="C24:H24" si="16">+C25+C37+C35</f>
        <v>0</v>
      </c>
      <c r="D24" s="88">
        <f t="shared" si="16"/>
        <v>5931000</v>
      </c>
      <c r="E24" s="88">
        <f t="shared" si="16"/>
        <v>5931000</v>
      </c>
      <c r="F24" s="88">
        <f t="shared" si="16"/>
        <v>1424380</v>
      </c>
      <c r="G24" s="88">
        <f t="shared" si="16"/>
        <v>454279</v>
      </c>
      <c r="H24" s="88">
        <f t="shared" si="16"/>
        <v>454279</v>
      </c>
    </row>
    <row r="25" spans="1:167" s="44" customFormat="1" ht="16.5" customHeight="1" x14ac:dyDescent="0.3">
      <c r="A25" s="46" t="s">
        <v>245</v>
      </c>
      <c r="B25" s="45" t="s">
        <v>246</v>
      </c>
      <c r="C25" s="88">
        <f t="shared" ref="C25:H25" si="17">C26+C29+C30+C31+C33+C27+C28+C32</f>
        <v>0</v>
      </c>
      <c r="D25" s="88">
        <f t="shared" si="17"/>
        <v>5724000</v>
      </c>
      <c r="E25" s="88">
        <f t="shared" si="17"/>
        <v>5724000</v>
      </c>
      <c r="F25" s="88">
        <f t="shared" si="17"/>
        <v>1393040</v>
      </c>
      <c r="G25" s="88">
        <f t="shared" si="17"/>
        <v>443988</v>
      </c>
      <c r="H25" s="88">
        <f t="shared" si="17"/>
        <v>443988</v>
      </c>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36"/>
      <c r="CG25" s="36"/>
      <c r="CH25" s="36"/>
      <c r="CI25" s="36"/>
      <c r="CJ25" s="36"/>
      <c r="CK25" s="36"/>
      <c r="CL25" s="36"/>
      <c r="CM25" s="36"/>
      <c r="CN25" s="36"/>
      <c r="CO25" s="36"/>
      <c r="CP25" s="36"/>
      <c r="CQ25" s="36"/>
      <c r="CR25" s="36"/>
      <c r="CS25" s="36"/>
      <c r="CT25" s="36"/>
      <c r="CU25" s="36"/>
      <c r="CV25" s="36"/>
      <c r="CW25" s="36"/>
      <c r="CX25" s="36"/>
      <c r="CY25" s="36"/>
      <c r="CZ25" s="36"/>
      <c r="DA25" s="36"/>
      <c r="DB25" s="36"/>
      <c r="DC25" s="36"/>
      <c r="DD25" s="36"/>
      <c r="DE25" s="36"/>
      <c r="DF25" s="36"/>
      <c r="DG25" s="36"/>
      <c r="DH25" s="36"/>
      <c r="DI25" s="36"/>
      <c r="DJ25" s="36"/>
      <c r="DK25" s="36"/>
      <c r="DL25" s="36"/>
      <c r="DM25" s="36"/>
      <c r="DN25" s="36"/>
      <c r="DO25" s="36"/>
      <c r="DP25" s="36"/>
      <c r="DQ25" s="36"/>
      <c r="DR25" s="36"/>
      <c r="DS25" s="36"/>
      <c r="DT25" s="36"/>
      <c r="DU25" s="36"/>
      <c r="DV25" s="36"/>
      <c r="DW25" s="36"/>
      <c r="DX25" s="36"/>
      <c r="DY25" s="36"/>
      <c r="DZ25" s="36"/>
      <c r="EA25" s="36"/>
      <c r="EB25" s="36"/>
      <c r="EC25" s="36"/>
      <c r="ED25" s="36"/>
      <c r="EE25" s="36"/>
      <c r="EF25" s="36"/>
      <c r="EG25" s="36"/>
      <c r="EH25" s="36"/>
      <c r="EI25" s="36"/>
      <c r="EJ25" s="36"/>
      <c r="EK25" s="36"/>
      <c r="EL25" s="36"/>
      <c r="EM25" s="36"/>
      <c r="EN25" s="36"/>
      <c r="EO25" s="36"/>
      <c r="EP25" s="36"/>
      <c r="EQ25" s="36"/>
      <c r="ER25" s="36"/>
      <c r="ES25" s="36"/>
      <c r="ET25" s="36"/>
      <c r="EU25" s="36"/>
      <c r="EV25" s="36"/>
      <c r="EW25" s="36"/>
      <c r="EX25" s="36"/>
      <c r="EY25" s="36"/>
      <c r="EZ25" s="36"/>
      <c r="FA25" s="36"/>
      <c r="FB25" s="36"/>
      <c r="FC25" s="36"/>
      <c r="FD25" s="36"/>
      <c r="FE25" s="36"/>
      <c r="FF25" s="36"/>
      <c r="FG25" s="36"/>
      <c r="FH25" s="36"/>
      <c r="FI25" s="36"/>
      <c r="FJ25" s="36"/>
      <c r="FK25" s="36"/>
    </row>
    <row r="26" spans="1:167" s="44" customFormat="1" ht="16.5" customHeight="1" x14ac:dyDescent="0.3">
      <c r="A26" s="53" t="s">
        <v>247</v>
      </c>
      <c r="B26" s="47" t="s">
        <v>248</v>
      </c>
      <c r="C26" s="89"/>
      <c r="D26" s="88">
        <v>4740000</v>
      </c>
      <c r="E26" s="88">
        <v>4740000</v>
      </c>
      <c r="F26" s="88">
        <v>1160830</v>
      </c>
      <c r="G26" s="89">
        <v>370824</v>
      </c>
      <c r="H26" s="89">
        <v>370824</v>
      </c>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6"/>
      <c r="CJ26" s="36"/>
      <c r="CK26" s="36"/>
      <c r="CL26" s="36"/>
      <c r="CM26" s="36"/>
      <c r="CN26" s="36"/>
      <c r="CO26" s="36"/>
      <c r="CP26" s="36"/>
      <c r="CQ26" s="36"/>
      <c r="CR26" s="36"/>
      <c r="CS26" s="36"/>
      <c r="CT26" s="36"/>
      <c r="CU26" s="36"/>
      <c r="CV26" s="36"/>
      <c r="CW26" s="36"/>
      <c r="CX26" s="36"/>
      <c r="CY26" s="36"/>
      <c r="CZ26" s="36"/>
      <c r="DA26" s="36"/>
      <c r="DB26" s="36"/>
      <c r="DC26" s="36"/>
      <c r="DD26" s="36"/>
      <c r="DE26" s="36"/>
      <c r="DF26" s="36"/>
      <c r="DG26" s="36"/>
      <c r="DH26" s="36"/>
      <c r="DI26" s="36"/>
      <c r="DJ26" s="36"/>
      <c r="DK26" s="36"/>
      <c r="DL26" s="36"/>
      <c r="DM26" s="36"/>
      <c r="DN26" s="36"/>
      <c r="DO26" s="36"/>
      <c r="DP26" s="36"/>
      <c r="DQ26" s="36"/>
      <c r="DR26" s="36"/>
      <c r="DS26" s="36"/>
      <c r="DT26" s="36"/>
      <c r="DU26" s="36"/>
      <c r="DV26" s="36"/>
      <c r="DW26" s="36"/>
      <c r="DX26" s="36"/>
      <c r="DY26" s="36"/>
      <c r="DZ26" s="36"/>
      <c r="EA26" s="36"/>
      <c r="EB26" s="36"/>
      <c r="EC26" s="36"/>
      <c r="ED26" s="36"/>
      <c r="EE26" s="36"/>
      <c r="EF26" s="36"/>
      <c r="EG26" s="36"/>
      <c r="EH26" s="36"/>
      <c r="EI26" s="36"/>
      <c r="EJ26" s="36"/>
      <c r="EK26" s="36"/>
      <c r="EL26" s="36"/>
      <c r="EM26" s="36"/>
      <c r="EN26" s="36"/>
      <c r="EO26" s="36"/>
      <c r="EP26" s="36"/>
      <c r="EQ26" s="36"/>
      <c r="ER26" s="36"/>
      <c r="ES26" s="36"/>
      <c r="ET26" s="36"/>
      <c r="EU26" s="36"/>
      <c r="EV26" s="36"/>
      <c r="EW26" s="36"/>
      <c r="EX26" s="36"/>
      <c r="EY26" s="36"/>
      <c r="EZ26" s="36"/>
      <c r="FA26" s="36"/>
      <c r="FB26" s="36"/>
      <c r="FC26" s="36"/>
      <c r="FD26" s="36"/>
      <c r="FE26" s="36"/>
      <c r="FF26" s="36"/>
      <c r="FG26" s="36"/>
      <c r="FH26" s="36"/>
      <c r="FI26" s="36"/>
      <c r="FJ26" s="36"/>
      <c r="FK26" s="36"/>
    </row>
    <row r="27" spans="1:167" s="44" customFormat="1" x14ac:dyDescent="0.3">
      <c r="A27" s="53" t="s">
        <v>249</v>
      </c>
      <c r="B27" s="47" t="s">
        <v>250</v>
      </c>
      <c r="C27" s="89"/>
      <c r="D27" s="88">
        <v>621000</v>
      </c>
      <c r="E27" s="88">
        <v>621000</v>
      </c>
      <c r="F27" s="88">
        <v>155370</v>
      </c>
      <c r="G27" s="89">
        <v>51788</v>
      </c>
      <c r="H27" s="89">
        <v>51788</v>
      </c>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c r="EB27" s="36"/>
      <c r="EC27" s="36"/>
      <c r="ED27" s="36"/>
      <c r="EE27" s="36"/>
      <c r="EF27" s="36"/>
      <c r="EG27" s="36"/>
      <c r="EH27" s="36"/>
      <c r="EI27" s="36"/>
      <c r="EJ27" s="36"/>
      <c r="EK27" s="36"/>
      <c r="EL27" s="36"/>
      <c r="EM27" s="36"/>
      <c r="EN27" s="36"/>
      <c r="EO27" s="36"/>
      <c r="EP27" s="36"/>
      <c r="EQ27" s="36"/>
      <c r="ER27" s="36"/>
      <c r="ES27" s="36"/>
      <c r="ET27" s="36"/>
      <c r="EU27" s="36"/>
      <c r="EV27" s="36"/>
      <c r="EW27" s="36"/>
      <c r="EX27" s="36"/>
      <c r="EY27" s="36"/>
      <c r="EZ27" s="36"/>
      <c r="FA27" s="36"/>
      <c r="FB27" s="36"/>
      <c r="FC27" s="36"/>
      <c r="FD27" s="36"/>
      <c r="FE27" s="36"/>
      <c r="FF27" s="36"/>
      <c r="FG27" s="36"/>
      <c r="FH27" s="36"/>
      <c r="FI27" s="36"/>
      <c r="FJ27" s="36"/>
      <c r="FK27" s="36"/>
    </row>
    <row r="28" spans="1:167" s="44" customFormat="1" x14ac:dyDescent="0.3">
      <c r="A28" s="53" t="s">
        <v>251</v>
      </c>
      <c r="B28" s="47" t="s">
        <v>252</v>
      </c>
      <c r="C28" s="89"/>
      <c r="D28" s="88">
        <v>9000</v>
      </c>
      <c r="E28" s="88">
        <v>9000</v>
      </c>
      <c r="F28" s="88">
        <v>3000</v>
      </c>
      <c r="G28" s="89">
        <v>1001</v>
      </c>
      <c r="H28" s="89">
        <v>1001</v>
      </c>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c r="CR28" s="36"/>
      <c r="CS28" s="36"/>
      <c r="CT28" s="36"/>
      <c r="CU28" s="36"/>
      <c r="CV28" s="36"/>
      <c r="CW28" s="36"/>
      <c r="CX28" s="36"/>
      <c r="CY28" s="36"/>
      <c r="CZ28" s="36"/>
      <c r="DA28" s="36"/>
      <c r="DB28" s="36"/>
      <c r="DC28" s="36"/>
      <c r="DD28" s="36"/>
      <c r="DE28" s="36"/>
      <c r="DF28" s="36"/>
      <c r="DG28" s="36"/>
      <c r="DH28" s="36"/>
      <c r="DI28" s="36"/>
      <c r="DJ28" s="36"/>
      <c r="DK28" s="36"/>
      <c r="DL28" s="36"/>
      <c r="DM28" s="36"/>
      <c r="DN28" s="36"/>
      <c r="DO28" s="36"/>
      <c r="DP28" s="36"/>
      <c r="DQ28" s="36"/>
      <c r="DR28" s="36"/>
      <c r="DS28" s="36"/>
      <c r="DT28" s="36"/>
      <c r="DU28" s="36"/>
      <c r="DV28" s="36"/>
      <c r="DW28" s="36"/>
      <c r="DX28" s="36"/>
      <c r="DY28" s="36"/>
      <c r="DZ28" s="36"/>
      <c r="EA28" s="36"/>
      <c r="EB28" s="36"/>
      <c r="EC28" s="36"/>
      <c r="ED28" s="36"/>
      <c r="EE28" s="36"/>
      <c r="EF28" s="36"/>
      <c r="EG28" s="36"/>
      <c r="EH28" s="36"/>
      <c r="EI28" s="36"/>
      <c r="EJ28" s="36"/>
      <c r="EK28" s="36"/>
      <c r="EL28" s="36"/>
      <c r="EM28" s="36"/>
      <c r="EN28" s="36"/>
      <c r="EO28" s="36"/>
      <c r="EP28" s="36"/>
      <c r="EQ28" s="36"/>
      <c r="ER28" s="36"/>
      <c r="ES28" s="36"/>
      <c r="ET28" s="36"/>
      <c r="EU28" s="36"/>
      <c r="EV28" s="36"/>
      <c r="EW28" s="36"/>
      <c r="EX28" s="36"/>
      <c r="EY28" s="36"/>
      <c r="EZ28" s="36"/>
      <c r="FA28" s="36"/>
      <c r="FB28" s="36"/>
      <c r="FC28" s="36"/>
      <c r="FD28" s="36"/>
      <c r="FE28" s="36"/>
      <c r="FF28" s="36"/>
      <c r="FG28" s="36"/>
      <c r="FH28" s="36"/>
      <c r="FI28" s="36"/>
      <c r="FJ28" s="36"/>
      <c r="FK28" s="36"/>
    </row>
    <row r="29" spans="1:167" s="44" customFormat="1" ht="16.5" customHeight="1" x14ac:dyDescent="0.3">
      <c r="A29" s="53" t="s">
        <v>253</v>
      </c>
      <c r="B29" s="48" t="s">
        <v>254</v>
      </c>
      <c r="C29" s="89"/>
      <c r="D29" s="88">
        <v>15000</v>
      </c>
      <c r="E29" s="88">
        <v>15000</v>
      </c>
      <c r="F29" s="88">
        <v>4290</v>
      </c>
      <c r="G29" s="89">
        <v>1332</v>
      </c>
      <c r="H29" s="89">
        <v>1332</v>
      </c>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c r="CA29" s="36"/>
      <c r="CB29" s="36"/>
      <c r="CC29" s="36"/>
      <c r="CD29" s="36"/>
      <c r="CE29" s="36"/>
      <c r="CF29" s="36"/>
      <c r="CG29" s="36"/>
      <c r="CH29" s="36"/>
      <c r="CI29" s="36"/>
      <c r="CJ29" s="36"/>
      <c r="CK29" s="36"/>
      <c r="CL29" s="36"/>
      <c r="CM29" s="36"/>
      <c r="CN29" s="36"/>
      <c r="CO29" s="36"/>
      <c r="CP29" s="36"/>
      <c r="CQ29" s="36"/>
      <c r="CR29" s="36"/>
      <c r="CS29" s="36"/>
      <c r="CT29" s="36"/>
      <c r="CU29" s="36"/>
      <c r="CV29" s="36"/>
      <c r="CW29" s="36"/>
      <c r="CX29" s="36"/>
      <c r="CY29" s="36"/>
      <c r="CZ29" s="36"/>
      <c r="DA29" s="36"/>
      <c r="DB29" s="36"/>
      <c r="DC29" s="36"/>
      <c r="DD29" s="36"/>
      <c r="DE29" s="36"/>
      <c r="DF29" s="36"/>
      <c r="DG29" s="36"/>
      <c r="DH29" s="36"/>
      <c r="DI29" s="36"/>
      <c r="DJ29" s="36"/>
      <c r="DK29" s="36"/>
      <c r="DL29" s="36"/>
      <c r="DM29" s="36"/>
      <c r="DN29" s="36"/>
      <c r="DO29" s="36"/>
      <c r="DP29" s="36"/>
      <c r="DQ29" s="36"/>
      <c r="DR29" s="36"/>
      <c r="DS29" s="36"/>
      <c r="DT29" s="36"/>
      <c r="DU29" s="36"/>
      <c r="DV29" s="36"/>
      <c r="DW29" s="36"/>
      <c r="DX29" s="36"/>
      <c r="DY29" s="36"/>
      <c r="DZ29" s="36"/>
      <c r="EA29" s="36"/>
      <c r="EB29" s="36"/>
      <c r="EC29" s="36"/>
      <c r="ED29" s="36"/>
      <c r="EE29" s="36"/>
      <c r="EF29" s="36"/>
      <c r="EG29" s="36"/>
      <c r="EH29" s="36"/>
      <c r="EI29" s="36"/>
      <c r="EJ29" s="36"/>
      <c r="EK29" s="36"/>
      <c r="EL29" s="36"/>
      <c r="EM29" s="36"/>
      <c r="EN29" s="36"/>
      <c r="EO29" s="36"/>
      <c r="EP29" s="36"/>
      <c r="EQ29" s="36"/>
      <c r="ER29" s="36"/>
      <c r="ES29" s="36"/>
      <c r="ET29" s="36"/>
      <c r="EU29" s="36"/>
      <c r="EV29" s="36"/>
      <c r="EW29" s="36"/>
      <c r="EX29" s="36"/>
      <c r="EY29" s="36"/>
      <c r="EZ29" s="36"/>
      <c r="FA29" s="36"/>
      <c r="FB29" s="36"/>
      <c r="FC29" s="36"/>
      <c r="FD29" s="36"/>
      <c r="FE29" s="36"/>
      <c r="FF29" s="36"/>
      <c r="FG29" s="36"/>
      <c r="FH29" s="36"/>
      <c r="FI29" s="36"/>
      <c r="FJ29" s="36"/>
      <c r="FK29" s="36"/>
    </row>
    <row r="30" spans="1:167" s="44" customFormat="1" ht="16.5" customHeight="1" x14ac:dyDescent="0.3">
      <c r="A30" s="53" t="s">
        <v>255</v>
      </c>
      <c r="B30" s="48" t="s">
        <v>256</v>
      </c>
      <c r="C30" s="89"/>
      <c r="D30" s="88">
        <v>1000</v>
      </c>
      <c r="E30" s="88">
        <v>1000</v>
      </c>
      <c r="F30" s="88">
        <v>300</v>
      </c>
      <c r="G30" s="89">
        <v>0</v>
      </c>
      <c r="H30" s="89">
        <v>0</v>
      </c>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36"/>
      <c r="CQ30" s="36"/>
      <c r="CR30" s="36"/>
      <c r="CS30" s="36"/>
      <c r="CT30" s="36"/>
      <c r="CU30" s="36"/>
      <c r="CV30" s="36"/>
      <c r="CW30" s="36"/>
      <c r="CX30" s="36"/>
      <c r="CY30" s="36"/>
      <c r="CZ30" s="36"/>
      <c r="DA30" s="36"/>
      <c r="DB30" s="36"/>
      <c r="DC30" s="36"/>
      <c r="DD30" s="36"/>
      <c r="DE30" s="36"/>
      <c r="DF30" s="36"/>
      <c r="DG30" s="36"/>
      <c r="DH30" s="36"/>
      <c r="DI30" s="36"/>
      <c r="DJ30" s="36"/>
      <c r="DK30" s="36"/>
      <c r="DL30" s="36"/>
      <c r="DM30" s="36"/>
      <c r="DN30" s="36"/>
      <c r="DO30" s="36"/>
      <c r="DP30" s="36"/>
      <c r="DQ30" s="36"/>
      <c r="DR30" s="36"/>
      <c r="DS30" s="36"/>
      <c r="DT30" s="36"/>
      <c r="DU30" s="36"/>
      <c r="DV30" s="36"/>
      <c r="DW30" s="36"/>
      <c r="DX30" s="36"/>
      <c r="DY30" s="36"/>
      <c r="DZ30" s="36"/>
      <c r="EA30" s="36"/>
      <c r="EB30" s="36"/>
      <c r="EC30" s="36"/>
      <c r="ED30" s="36"/>
      <c r="EE30" s="36"/>
      <c r="EF30" s="36"/>
      <c r="EG30" s="36"/>
      <c r="EH30" s="36"/>
      <c r="EI30" s="36"/>
      <c r="EJ30" s="36"/>
      <c r="EK30" s="36"/>
      <c r="EL30" s="36"/>
      <c r="EM30" s="36"/>
      <c r="EN30" s="36"/>
      <c r="EO30" s="36"/>
      <c r="EP30" s="36"/>
      <c r="EQ30" s="36"/>
      <c r="ER30" s="36"/>
      <c r="ES30" s="36"/>
      <c r="ET30" s="36"/>
      <c r="EU30" s="36"/>
      <c r="EV30" s="36"/>
      <c r="EW30" s="36"/>
      <c r="EX30" s="36"/>
      <c r="EY30" s="36"/>
      <c r="EZ30" s="36"/>
      <c r="FA30" s="36"/>
      <c r="FB30" s="36"/>
      <c r="FC30" s="36"/>
      <c r="FD30" s="36"/>
      <c r="FE30" s="36"/>
      <c r="FF30" s="36"/>
      <c r="FG30" s="36"/>
      <c r="FH30" s="36"/>
      <c r="FI30" s="36"/>
      <c r="FJ30" s="36"/>
      <c r="FK30" s="36"/>
    </row>
    <row r="31" spans="1:167" ht="16.5" customHeight="1" x14ac:dyDescent="0.3">
      <c r="A31" s="53" t="s">
        <v>257</v>
      </c>
      <c r="B31" s="48" t="s">
        <v>258</v>
      </c>
      <c r="C31" s="89"/>
      <c r="D31" s="88"/>
      <c r="E31" s="88"/>
      <c r="F31" s="88"/>
      <c r="G31" s="89"/>
      <c r="H31" s="89"/>
    </row>
    <row r="32" spans="1:167" ht="16.5" customHeight="1" x14ac:dyDescent="0.3">
      <c r="A32" s="53" t="s">
        <v>259</v>
      </c>
      <c r="B32" s="48" t="s">
        <v>260</v>
      </c>
      <c r="C32" s="89"/>
      <c r="D32" s="88">
        <v>206000</v>
      </c>
      <c r="E32" s="88">
        <v>206000</v>
      </c>
      <c r="F32" s="88">
        <v>55520</v>
      </c>
      <c r="G32" s="89">
        <v>17319</v>
      </c>
      <c r="H32" s="89">
        <v>17319</v>
      </c>
    </row>
    <row r="33" spans="1:167" ht="16.5" customHeight="1" x14ac:dyDescent="0.3">
      <c r="A33" s="53" t="s">
        <v>261</v>
      </c>
      <c r="B33" s="48" t="s">
        <v>262</v>
      </c>
      <c r="C33" s="89"/>
      <c r="D33" s="88">
        <v>132000</v>
      </c>
      <c r="E33" s="88">
        <v>132000</v>
      </c>
      <c r="F33" s="88">
        <v>13730</v>
      </c>
      <c r="G33" s="89">
        <v>1724</v>
      </c>
      <c r="H33" s="89">
        <v>1724</v>
      </c>
    </row>
    <row r="34" spans="1:167" ht="16.5" customHeight="1" x14ac:dyDescent="0.3">
      <c r="A34" s="53"/>
      <c r="B34" s="48" t="s">
        <v>263</v>
      </c>
      <c r="C34" s="89"/>
      <c r="D34" s="88"/>
      <c r="E34" s="88"/>
      <c r="F34" s="88"/>
      <c r="G34" s="67"/>
      <c r="H34" s="67"/>
    </row>
    <row r="35" spans="1:167" ht="16.5" customHeight="1" x14ac:dyDescent="0.3">
      <c r="A35" s="53" t="s">
        <v>264</v>
      </c>
      <c r="B35" s="45" t="s">
        <v>265</v>
      </c>
      <c r="C35" s="89">
        <f t="shared" ref="C35:H35" si="18">C36</f>
        <v>0</v>
      </c>
      <c r="D35" s="89">
        <f t="shared" si="18"/>
        <v>78000</v>
      </c>
      <c r="E35" s="89">
        <f t="shared" si="18"/>
        <v>78000</v>
      </c>
      <c r="F35" s="89">
        <f t="shared" si="18"/>
        <v>0</v>
      </c>
      <c r="G35" s="89">
        <f t="shared" si="18"/>
        <v>0</v>
      </c>
      <c r="H35" s="89">
        <f t="shared" si="18"/>
        <v>0</v>
      </c>
    </row>
    <row r="36" spans="1:167" ht="16.5" customHeight="1" x14ac:dyDescent="0.3">
      <c r="A36" s="53" t="s">
        <v>266</v>
      </c>
      <c r="B36" s="48" t="s">
        <v>267</v>
      </c>
      <c r="C36" s="89"/>
      <c r="D36" s="88">
        <v>78000</v>
      </c>
      <c r="E36" s="88">
        <v>78000</v>
      </c>
      <c r="F36" s="88">
        <v>0</v>
      </c>
      <c r="G36" s="67"/>
      <c r="H36" s="67"/>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4"/>
      <c r="BR36" s="44"/>
      <c r="BS36" s="44"/>
      <c r="BT36" s="44"/>
      <c r="BU36" s="44"/>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c r="EO36" s="44"/>
      <c r="EP36" s="44"/>
      <c r="EQ36" s="44"/>
      <c r="ER36" s="44"/>
      <c r="ES36" s="44"/>
      <c r="ET36" s="44"/>
      <c r="EU36" s="44"/>
      <c r="EV36" s="44"/>
      <c r="EW36" s="44"/>
      <c r="EX36" s="44"/>
      <c r="EY36" s="44"/>
      <c r="EZ36" s="44"/>
      <c r="FA36" s="44"/>
      <c r="FB36" s="44"/>
      <c r="FC36" s="44"/>
      <c r="FD36" s="44"/>
      <c r="FE36" s="44"/>
      <c r="FF36" s="44"/>
      <c r="FG36" s="44"/>
      <c r="FH36" s="44"/>
      <c r="FI36" s="44"/>
      <c r="FJ36" s="44"/>
      <c r="FK36" s="44"/>
    </row>
    <row r="37" spans="1:167" ht="16.5" customHeight="1" x14ac:dyDescent="0.3">
      <c r="A37" s="46" t="s">
        <v>268</v>
      </c>
      <c r="B37" s="45" t="s">
        <v>269</v>
      </c>
      <c r="C37" s="88">
        <f>+C38+C39+C40+C41+C42+C43</f>
        <v>0</v>
      </c>
      <c r="D37" s="88">
        <f t="shared" ref="D37:H37" si="19">+D38+D39+D40+D41+D42+D43</f>
        <v>129000</v>
      </c>
      <c r="E37" s="88">
        <f t="shared" si="19"/>
        <v>129000</v>
      </c>
      <c r="F37" s="88">
        <f t="shared" si="19"/>
        <v>31340</v>
      </c>
      <c r="G37" s="88">
        <f t="shared" si="19"/>
        <v>10291</v>
      </c>
      <c r="H37" s="88">
        <f t="shared" si="19"/>
        <v>10291</v>
      </c>
    </row>
    <row r="38" spans="1:167" ht="16.5" customHeight="1" x14ac:dyDescent="0.3">
      <c r="A38" s="53" t="s">
        <v>270</v>
      </c>
      <c r="B38" s="48" t="s">
        <v>271</v>
      </c>
      <c r="C38" s="89"/>
      <c r="D38" s="88"/>
      <c r="E38" s="88"/>
      <c r="F38" s="88"/>
      <c r="G38" s="67"/>
      <c r="H38" s="67"/>
    </row>
    <row r="39" spans="1:167" ht="16.5" customHeight="1" x14ac:dyDescent="0.3">
      <c r="A39" s="53" t="s">
        <v>272</v>
      </c>
      <c r="B39" s="48" t="s">
        <v>273</v>
      </c>
      <c r="C39" s="89"/>
      <c r="D39" s="88"/>
      <c r="E39" s="88"/>
      <c r="F39" s="88"/>
      <c r="G39" s="67"/>
      <c r="H39" s="67"/>
    </row>
    <row r="40" spans="1:167" s="44" customFormat="1" ht="16.5" customHeight="1" x14ac:dyDescent="0.3">
      <c r="A40" s="53" t="s">
        <v>274</v>
      </c>
      <c r="B40" s="48" t="s">
        <v>275</v>
      </c>
      <c r="C40" s="89"/>
      <c r="D40" s="88"/>
      <c r="E40" s="88"/>
      <c r="F40" s="88"/>
      <c r="G40" s="67"/>
      <c r="H40" s="67"/>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c r="CA40" s="36"/>
      <c r="CB40" s="36"/>
      <c r="CC40" s="36"/>
      <c r="CD40" s="36"/>
      <c r="CE40" s="36"/>
      <c r="CF40" s="36"/>
      <c r="CG40" s="36"/>
      <c r="CH40" s="36"/>
      <c r="CI40" s="36"/>
      <c r="CJ40" s="36"/>
      <c r="CK40" s="36"/>
      <c r="CL40" s="36"/>
      <c r="CM40" s="36"/>
      <c r="CN40" s="36"/>
      <c r="CO40" s="36"/>
      <c r="CP40" s="36"/>
      <c r="CQ40" s="36"/>
      <c r="CR40" s="36"/>
      <c r="CS40" s="36"/>
      <c r="CT40" s="36"/>
      <c r="CU40" s="36"/>
      <c r="CV40" s="36"/>
      <c r="CW40" s="36"/>
      <c r="CX40" s="36"/>
      <c r="CY40" s="36"/>
      <c r="CZ40" s="36"/>
      <c r="DA40" s="36"/>
      <c r="DB40" s="36"/>
      <c r="DC40" s="36"/>
      <c r="DD40" s="36"/>
      <c r="DE40" s="36"/>
      <c r="DF40" s="36"/>
      <c r="DG40" s="36"/>
      <c r="DH40" s="36"/>
      <c r="DI40" s="36"/>
      <c r="DJ40" s="36"/>
      <c r="DK40" s="36"/>
      <c r="DL40" s="36"/>
      <c r="DM40" s="36"/>
      <c r="DN40" s="36"/>
      <c r="DO40" s="36"/>
      <c r="DP40" s="36"/>
      <c r="DQ40" s="36"/>
      <c r="DR40" s="36"/>
      <c r="DS40" s="36"/>
      <c r="DT40" s="36"/>
      <c r="DU40" s="36"/>
      <c r="DV40" s="36"/>
      <c r="DW40" s="36"/>
      <c r="DX40" s="36"/>
      <c r="DY40" s="36"/>
      <c r="DZ40" s="36"/>
      <c r="EA40" s="36"/>
      <c r="EB40" s="36"/>
      <c r="EC40" s="36"/>
      <c r="ED40" s="36"/>
      <c r="EE40" s="36"/>
      <c r="EF40" s="36"/>
      <c r="EG40" s="36"/>
      <c r="EH40" s="36"/>
      <c r="EI40" s="36"/>
      <c r="EJ40" s="36"/>
      <c r="EK40" s="36"/>
      <c r="EL40" s="36"/>
      <c r="EM40" s="36"/>
      <c r="EN40" s="36"/>
      <c r="EO40" s="36"/>
      <c r="EP40" s="36"/>
      <c r="EQ40" s="36"/>
      <c r="ER40" s="36"/>
      <c r="ES40" s="36"/>
      <c r="ET40" s="36"/>
      <c r="EU40" s="36"/>
      <c r="EV40" s="36"/>
      <c r="EW40" s="36"/>
      <c r="EX40" s="36"/>
      <c r="EY40" s="36"/>
      <c r="EZ40" s="36"/>
      <c r="FA40" s="36"/>
      <c r="FB40" s="36"/>
      <c r="FC40" s="36"/>
      <c r="FD40" s="36"/>
      <c r="FE40" s="36"/>
      <c r="FF40" s="36"/>
      <c r="FG40" s="36"/>
      <c r="FH40" s="36"/>
      <c r="FI40" s="36"/>
      <c r="FJ40" s="36"/>
      <c r="FK40" s="36"/>
    </row>
    <row r="41" spans="1:167" ht="16.5" customHeight="1" x14ac:dyDescent="0.3">
      <c r="A41" s="53" t="s">
        <v>276</v>
      </c>
      <c r="B41" s="49" t="s">
        <v>277</v>
      </c>
      <c r="C41" s="89"/>
      <c r="D41" s="88"/>
      <c r="E41" s="88"/>
      <c r="F41" s="88"/>
      <c r="G41" s="67"/>
      <c r="H41" s="67"/>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4"/>
      <c r="BR41" s="44"/>
      <c r="BS41" s="44"/>
      <c r="BT41" s="44"/>
      <c r="BU41" s="44"/>
      <c r="BV41" s="44"/>
      <c r="BW41" s="44"/>
      <c r="BX41" s="44"/>
      <c r="BY41" s="44"/>
      <c r="BZ41" s="44"/>
      <c r="CA41" s="44"/>
      <c r="CB41" s="44"/>
      <c r="CC41" s="44"/>
      <c r="CD41" s="44"/>
      <c r="CE41" s="44"/>
      <c r="CF41" s="44"/>
      <c r="CG41" s="44"/>
      <c r="CH41" s="44"/>
      <c r="CI41" s="44"/>
      <c r="CJ41" s="44"/>
      <c r="CK41" s="44"/>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c r="EO41" s="44"/>
      <c r="EP41" s="44"/>
      <c r="EQ41" s="44"/>
      <c r="ER41" s="44"/>
      <c r="ES41" s="44"/>
      <c r="ET41" s="44"/>
      <c r="EU41" s="44"/>
      <c r="EV41" s="44"/>
      <c r="EW41" s="44"/>
      <c r="EX41" s="44"/>
      <c r="EY41" s="44"/>
      <c r="EZ41" s="44"/>
      <c r="FA41" s="44"/>
      <c r="FB41" s="44"/>
      <c r="FC41" s="44"/>
      <c r="FD41" s="44"/>
      <c r="FE41" s="44"/>
      <c r="FF41" s="44"/>
      <c r="FG41" s="44"/>
      <c r="FH41" s="44"/>
      <c r="FI41" s="44"/>
      <c r="FJ41" s="44"/>
      <c r="FK41" s="44"/>
    </row>
    <row r="42" spans="1:167" ht="16.5" customHeight="1" x14ac:dyDescent="0.3">
      <c r="A42" s="53" t="s">
        <v>278</v>
      </c>
      <c r="B42" s="49" t="s">
        <v>42</v>
      </c>
      <c r="C42" s="89"/>
      <c r="D42" s="88"/>
      <c r="E42" s="88"/>
      <c r="F42" s="88"/>
      <c r="G42" s="67"/>
      <c r="H42" s="67"/>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4"/>
      <c r="BL42" s="44"/>
      <c r="BM42" s="44"/>
      <c r="BN42" s="44"/>
      <c r="BO42" s="44"/>
      <c r="BP42" s="44"/>
      <c r="BQ42" s="44"/>
      <c r="BR42" s="44"/>
      <c r="BS42" s="44"/>
      <c r="BT42" s="44"/>
      <c r="BU42" s="44"/>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row>
    <row r="43" spans="1:167" ht="16.5" customHeight="1" x14ac:dyDescent="0.3">
      <c r="A43" s="53" t="s">
        <v>279</v>
      </c>
      <c r="B43" s="49" t="s">
        <v>280</v>
      </c>
      <c r="C43" s="89"/>
      <c r="D43" s="88">
        <v>129000</v>
      </c>
      <c r="E43" s="88">
        <v>129000</v>
      </c>
      <c r="F43" s="88">
        <v>31340</v>
      </c>
      <c r="G43" s="89">
        <v>10291</v>
      </c>
      <c r="H43" s="89">
        <v>10291</v>
      </c>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4"/>
      <c r="BD43" s="44"/>
      <c r="BE43" s="44"/>
      <c r="BF43" s="44"/>
      <c r="BG43" s="44"/>
      <c r="BH43" s="44"/>
      <c r="BI43" s="44"/>
      <c r="BJ43" s="44"/>
      <c r="BK43" s="44"/>
      <c r="BL43" s="44"/>
      <c r="BM43" s="44"/>
      <c r="BN43" s="44"/>
      <c r="BO43" s="44"/>
      <c r="BP43" s="44"/>
      <c r="BQ43" s="44"/>
      <c r="BR43" s="44"/>
      <c r="BS43" s="44"/>
      <c r="BT43" s="44"/>
      <c r="BU43" s="44"/>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4"/>
      <c r="DH43" s="44"/>
      <c r="DI43" s="44"/>
      <c r="DJ43" s="44"/>
      <c r="DK43" s="44"/>
      <c r="DL43" s="44"/>
      <c r="DM43" s="44"/>
      <c r="DN43" s="44"/>
      <c r="DO43" s="44"/>
      <c r="DP43" s="44"/>
      <c r="DQ43" s="44"/>
      <c r="DR43" s="44"/>
      <c r="DS43" s="44"/>
      <c r="DT43" s="44"/>
      <c r="DU43" s="44"/>
      <c r="DV43" s="44"/>
      <c r="DW43" s="44"/>
      <c r="DX43" s="44"/>
      <c r="DY43" s="44"/>
      <c r="DZ43" s="44"/>
      <c r="EA43" s="44"/>
      <c r="EB43" s="44"/>
      <c r="EC43" s="44"/>
      <c r="ED43" s="44"/>
      <c r="EE43" s="44"/>
      <c r="EF43" s="44"/>
      <c r="EG43" s="44"/>
      <c r="EH43" s="44"/>
      <c r="EI43" s="44"/>
      <c r="EJ43" s="44"/>
      <c r="EK43" s="44"/>
      <c r="EL43" s="44"/>
      <c r="EM43" s="44"/>
      <c r="EN43" s="44"/>
      <c r="EO43" s="44"/>
      <c r="EP43" s="44"/>
      <c r="EQ43" s="44"/>
      <c r="ER43" s="44"/>
      <c r="ES43" s="44"/>
      <c r="ET43" s="44"/>
      <c r="EU43" s="44"/>
      <c r="EV43" s="44"/>
      <c r="EW43" s="44"/>
      <c r="EX43" s="44"/>
      <c r="EY43" s="44"/>
      <c r="EZ43" s="44"/>
      <c r="FA43" s="44"/>
      <c r="FB43" s="44"/>
      <c r="FC43" s="44"/>
      <c r="FD43" s="44"/>
      <c r="FE43" s="44"/>
      <c r="FF43" s="44"/>
      <c r="FG43" s="44"/>
      <c r="FH43" s="44"/>
      <c r="FI43" s="44"/>
      <c r="FJ43" s="44"/>
      <c r="FK43" s="44"/>
    </row>
    <row r="44" spans="1:167" ht="16.5" customHeight="1" x14ac:dyDescent="0.3">
      <c r="A44" s="46" t="s">
        <v>281</v>
      </c>
      <c r="B44" s="45" t="s">
        <v>221</v>
      </c>
      <c r="C44" s="88">
        <f t="shared" ref="C44:H44" si="20">+C45+C59+C58+C61+C64+C66+C67+C69+C65+C68</f>
        <v>0</v>
      </c>
      <c r="D44" s="88">
        <f t="shared" si="20"/>
        <v>124599550</v>
      </c>
      <c r="E44" s="88">
        <f t="shared" si="20"/>
        <v>147356200</v>
      </c>
      <c r="F44" s="88">
        <f t="shared" si="20"/>
        <v>146938330</v>
      </c>
      <c r="G44" s="88">
        <f t="shared" si="20"/>
        <v>83473162.520000011</v>
      </c>
      <c r="H44" s="88">
        <f t="shared" si="20"/>
        <v>83473162.520000011</v>
      </c>
    </row>
    <row r="45" spans="1:167" ht="16.5" customHeight="1" x14ac:dyDescent="0.3">
      <c r="A45" s="46" t="s">
        <v>282</v>
      </c>
      <c r="B45" s="45" t="s">
        <v>283</v>
      </c>
      <c r="C45" s="88">
        <f t="shared" ref="C45:H45" si="21">+C46+C47+C48+C49+C50+C51+C52+C53+C55</f>
        <v>0</v>
      </c>
      <c r="D45" s="88">
        <f t="shared" si="21"/>
        <v>124583550</v>
      </c>
      <c r="E45" s="88">
        <f t="shared" si="21"/>
        <v>147340200</v>
      </c>
      <c r="F45" s="88">
        <f t="shared" si="21"/>
        <v>146936700</v>
      </c>
      <c r="G45" s="88">
        <f t="shared" si="21"/>
        <v>83472642.520000011</v>
      </c>
      <c r="H45" s="88">
        <f t="shared" si="21"/>
        <v>83472642.520000011</v>
      </c>
    </row>
    <row r="46" spans="1:167" s="44" customFormat="1" ht="16.5" customHeight="1" x14ac:dyDescent="0.3">
      <c r="A46" s="53" t="s">
        <v>284</v>
      </c>
      <c r="B46" s="48" t="s">
        <v>285</v>
      </c>
      <c r="C46" s="89"/>
      <c r="D46" s="88">
        <v>47000</v>
      </c>
      <c r="E46" s="88">
        <v>47000</v>
      </c>
      <c r="F46" s="88">
        <v>12500</v>
      </c>
      <c r="G46" s="89">
        <v>2880.97</v>
      </c>
      <c r="H46" s="89">
        <v>2880.97</v>
      </c>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c r="BX46" s="36"/>
      <c r="BY46" s="36"/>
      <c r="BZ46" s="36"/>
      <c r="CA46" s="36"/>
      <c r="CB46" s="36"/>
      <c r="CC46" s="36"/>
      <c r="CD46" s="36"/>
      <c r="CE46" s="36"/>
      <c r="CF46" s="36"/>
      <c r="CG46" s="36"/>
      <c r="CH46" s="36"/>
      <c r="CI46" s="36"/>
      <c r="CJ46" s="36"/>
      <c r="CK46" s="36"/>
      <c r="CL46" s="36"/>
      <c r="CM46" s="36"/>
      <c r="CN46" s="36"/>
      <c r="CO46" s="36"/>
      <c r="CP46" s="36"/>
      <c r="CQ46" s="36"/>
      <c r="CR46" s="36"/>
      <c r="CS46" s="36"/>
      <c r="CT46" s="36"/>
      <c r="CU46" s="36"/>
      <c r="CV46" s="36"/>
      <c r="CW46" s="36"/>
      <c r="CX46" s="36"/>
      <c r="CY46" s="36"/>
      <c r="CZ46" s="36"/>
      <c r="DA46" s="36"/>
      <c r="DB46" s="36"/>
      <c r="DC46" s="36"/>
      <c r="DD46" s="36"/>
      <c r="DE46" s="36"/>
      <c r="DF46" s="36"/>
      <c r="DG46" s="36"/>
      <c r="DH46" s="36"/>
      <c r="DI46" s="36"/>
      <c r="DJ46" s="36"/>
      <c r="DK46" s="36"/>
      <c r="DL46" s="36"/>
      <c r="DM46" s="36"/>
      <c r="DN46" s="36"/>
      <c r="DO46" s="36"/>
      <c r="DP46" s="36"/>
      <c r="DQ46" s="36"/>
      <c r="DR46" s="36"/>
      <c r="DS46" s="36"/>
      <c r="DT46" s="36"/>
      <c r="DU46" s="36"/>
      <c r="DV46" s="36"/>
      <c r="DW46" s="36"/>
      <c r="DX46" s="36"/>
      <c r="DY46" s="36"/>
      <c r="DZ46" s="36"/>
      <c r="EA46" s="36"/>
      <c r="EB46" s="36"/>
      <c r="EC46" s="36"/>
      <c r="ED46" s="36"/>
      <c r="EE46" s="36"/>
      <c r="EF46" s="36"/>
      <c r="EG46" s="36"/>
      <c r="EH46" s="36"/>
      <c r="EI46" s="36"/>
      <c r="EJ46" s="36"/>
      <c r="EK46" s="36"/>
      <c r="EL46" s="36"/>
      <c r="EM46" s="36"/>
      <c r="EN46" s="36"/>
      <c r="EO46" s="36"/>
      <c r="EP46" s="36"/>
      <c r="EQ46" s="36"/>
      <c r="ER46" s="36"/>
      <c r="ES46" s="36"/>
      <c r="ET46" s="36"/>
      <c r="EU46" s="36"/>
      <c r="EV46" s="36"/>
      <c r="EW46" s="36"/>
      <c r="EX46" s="36"/>
      <c r="EY46" s="36"/>
      <c r="EZ46" s="36"/>
      <c r="FA46" s="36"/>
      <c r="FB46" s="36"/>
      <c r="FC46" s="36"/>
      <c r="FD46" s="36"/>
      <c r="FE46" s="36"/>
      <c r="FF46" s="36"/>
      <c r="FG46" s="36"/>
      <c r="FH46" s="36"/>
      <c r="FI46" s="36"/>
      <c r="FJ46" s="36"/>
      <c r="FK46" s="36"/>
    </row>
    <row r="47" spans="1:167" s="44" customFormat="1" ht="16.5" customHeight="1" x14ac:dyDescent="0.3">
      <c r="A47" s="53" t="s">
        <v>286</v>
      </c>
      <c r="B47" s="48" t="s">
        <v>287</v>
      </c>
      <c r="C47" s="89"/>
      <c r="D47" s="88"/>
      <c r="E47" s="88"/>
      <c r="F47" s="88"/>
      <c r="G47" s="89"/>
      <c r="H47" s="89"/>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c r="BY47" s="36"/>
      <c r="BZ47" s="36"/>
      <c r="CA47" s="36"/>
      <c r="CB47" s="36"/>
      <c r="CC47" s="36"/>
      <c r="CD47" s="36"/>
      <c r="CE47" s="36"/>
      <c r="CF47" s="36"/>
      <c r="CG47" s="36"/>
      <c r="CH47" s="36"/>
      <c r="CI47" s="36"/>
      <c r="CJ47" s="36"/>
      <c r="CK47" s="36"/>
      <c r="CL47" s="36"/>
      <c r="CM47" s="36"/>
      <c r="CN47" s="36"/>
      <c r="CO47" s="36"/>
      <c r="CP47" s="36"/>
      <c r="CQ47" s="36"/>
      <c r="CR47" s="36"/>
      <c r="CS47" s="36"/>
      <c r="CT47" s="36"/>
      <c r="CU47" s="36"/>
      <c r="CV47" s="36"/>
      <c r="CW47" s="36"/>
      <c r="CX47" s="36"/>
      <c r="CY47" s="36"/>
      <c r="CZ47" s="36"/>
      <c r="DA47" s="36"/>
      <c r="DB47" s="36"/>
      <c r="DC47" s="36"/>
      <c r="DD47" s="36"/>
      <c r="DE47" s="36"/>
      <c r="DF47" s="36"/>
      <c r="DG47" s="36"/>
      <c r="DH47" s="36"/>
      <c r="DI47" s="36"/>
      <c r="DJ47" s="36"/>
      <c r="DK47" s="36"/>
      <c r="DL47" s="36"/>
      <c r="DM47" s="36"/>
      <c r="DN47" s="36"/>
      <c r="DO47" s="36"/>
      <c r="DP47" s="36"/>
      <c r="DQ47" s="36"/>
      <c r="DR47" s="36"/>
      <c r="DS47" s="36"/>
      <c r="DT47" s="36"/>
      <c r="DU47" s="36"/>
      <c r="DV47" s="36"/>
      <c r="DW47" s="36"/>
      <c r="DX47" s="36"/>
      <c r="DY47" s="36"/>
      <c r="DZ47" s="36"/>
      <c r="EA47" s="36"/>
      <c r="EB47" s="36"/>
      <c r="EC47" s="36"/>
      <c r="ED47" s="36"/>
      <c r="EE47" s="36"/>
      <c r="EF47" s="36"/>
      <c r="EG47" s="36"/>
      <c r="EH47" s="36"/>
      <c r="EI47" s="36"/>
      <c r="EJ47" s="36"/>
      <c r="EK47" s="36"/>
      <c r="EL47" s="36"/>
      <c r="EM47" s="36"/>
      <c r="EN47" s="36"/>
      <c r="EO47" s="36"/>
      <c r="EP47" s="36"/>
      <c r="EQ47" s="36"/>
      <c r="ER47" s="36"/>
      <c r="ES47" s="36"/>
      <c r="ET47" s="36"/>
      <c r="EU47" s="36"/>
      <c r="EV47" s="36"/>
      <c r="EW47" s="36"/>
      <c r="EX47" s="36"/>
      <c r="EY47" s="36"/>
      <c r="EZ47" s="36"/>
      <c r="FA47" s="36"/>
      <c r="FB47" s="36"/>
      <c r="FC47" s="36"/>
      <c r="FD47" s="36"/>
      <c r="FE47" s="36"/>
      <c r="FF47" s="36"/>
      <c r="FG47" s="36"/>
      <c r="FH47" s="36"/>
      <c r="FI47" s="36"/>
      <c r="FJ47" s="36"/>
      <c r="FK47" s="36"/>
    </row>
    <row r="48" spans="1:167" ht="16.5" customHeight="1" x14ac:dyDescent="0.3">
      <c r="A48" s="53" t="s">
        <v>288</v>
      </c>
      <c r="B48" s="48" t="s">
        <v>289</v>
      </c>
      <c r="C48" s="89"/>
      <c r="D48" s="88">
        <v>120000</v>
      </c>
      <c r="E48" s="88">
        <v>120000</v>
      </c>
      <c r="F48" s="88">
        <v>50000</v>
      </c>
      <c r="G48" s="89">
        <v>8442.26</v>
      </c>
      <c r="H48" s="89">
        <v>8442.26</v>
      </c>
    </row>
    <row r="49" spans="1:167" ht="16.5" customHeight="1" x14ac:dyDescent="0.3">
      <c r="A49" s="53" t="s">
        <v>290</v>
      </c>
      <c r="B49" s="48" t="s">
        <v>291</v>
      </c>
      <c r="C49" s="89"/>
      <c r="D49" s="88">
        <v>18000</v>
      </c>
      <c r="E49" s="88">
        <v>18000</v>
      </c>
      <c r="F49" s="88">
        <v>5250</v>
      </c>
      <c r="G49" s="89">
        <v>839.28</v>
      </c>
      <c r="H49" s="89">
        <v>839.28</v>
      </c>
    </row>
    <row r="50" spans="1:167" ht="16.5" customHeight="1" x14ac:dyDescent="0.3">
      <c r="A50" s="53" t="s">
        <v>292</v>
      </c>
      <c r="B50" s="48" t="s">
        <v>293</v>
      </c>
      <c r="C50" s="89"/>
      <c r="D50" s="88">
        <v>16000</v>
      </c>
      <c r="E50" s="88">
        <v>16000</v>
      </c>
      <c r="F50" s="88">
        <v>4000</v>
      </c>
      <c r="G50" s="89">
        <v>4000</v>
      </c>
      <c r="H50" s="89">
        <v>4000</v>
      </c>
    </row>
    <row r="51" spans="1:167" ht="16.5" customHeight="1" x14ac:dyDescent="0.3">
      <c r="A51" s="53" t="s">
        <v>294</v>
      </c>
      <c r="B51" s="48" t="s">
        <v>295</v>
      </c>
      <c r="C51" s="89"/>
      <c r="D51" s="88"/>
      <c r="E51" s="88"/>
      <c r="F51" s="88"/>
      <c r="G51" s="89"/>
      <c r="H51" s="89"/>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44"/>
      <c r="BR51" s="44"/>
      <c r="BS51" s="44"/>
      <c r="BT51" s="44"/>
      <c r="BU51" s="44"/>
      <c r="BV51" s="44"/>
      <c r="BW51" s="44"/>
      <c r="BX51" s="44"/>
      <c r="BY51" s="44"/>
      <c r="BZ51" s="44"/>
      <c r="CA51" s="44"/>
      <c r="CB51" s="44"/>
      <c r="CC51" s="44"/>
      <c r="CD51" s="44"/>
      <c r="CE51" s="44"/>
      <c r="CF51" s="44"/>
      <c r="CG51" s="44"/>
      <c r="CH51" s="44"/>
      <c r="CI51" s="44"/>
      <c r="CJ51" s="44"/>
      <c r="CK51" s="44"/>
      <c r="CL51" s="44"/>
      <c r="CM51" s="44"/>
      <c r="CN51" s="44"/>
      <c r="CO51" s="44"/>
      <c r="CP51" s="44"/>
      <c r="CQ51" s="44"/>
      <c r="CR51" s="44"/>
      <c r="CS51" s="44"/>
      <c r="CT51" s="44"/>
      <c r="CU51" s="44"/>
      <c r="CV51" s="44"/>
      <c r="CW51" s="44"/>
      <c r="CX51" s="44"/>
      <c r="CY51" s="44"/>
      <c r="CZ51" s="44"/>
      <c r="DA51" s="44"/>
      <c r="DB51" s="44"/>
      <c r="DC51" s="44"/>
      <c r="DD51" s="44"/>
      <c r="DE51" s="44"/>
      <c r="DF51" s="44"/>
      <c r="DG51" s="44"/>
      <c r="DH51" s="44"/>
      <c r="DI51" s="44"/>
      <c r="DJ51" s="44"/>
      <c r="DK51" s="44"/>
      <c r="DL51" s="44"/>
      <c r="DM51" s="44"/>
      <c r="DN51" s="44"/>
      <c r="DO51" s="44"/>
      <c r="DP51" s="44"/>
      <c r="DQ51" s="44"/>
      <c r="DR51" s="44"/>
      <c r="DS51" s="44"/>
      <c r="DT51" s="44"/>
      <c r="DU51" s="44"/>
      <c r="DV51" s="44"/>
      <c r="DW51" s="44"/>
      <c r="DX51" s="44"/>
      <c r="DY51" s="44"/>
      <c r="DZ51" s="44"/>
      <c r="EA51" s="44"/>
      <c r="EB51" s="44"/>
      <c r="EC51" s="44"/>
      <c r="ED51" s="44"/>
      <c r="EE51" s="44"/>
      <c r="EF51" s="44"/>
      <c r="EG51" s="44"/>
      <c r="EH51" s="44"/>
      <c r="EI51" s="44"/>
      <c r="EJ51" s="44"/>
      <c r="EK51" s="44"/>
      <c r="EL51" s="44"/>
      <c r="EM51" s="44"/>
      <c r="EN51" s="44"/>
      <c r="EO51" s="44"/>
      <c r="EP51" s="44"/>
      <c r="EQ51" s="44"/>
      <c r="ER51" s="44"/>
      <c r="ES51" s="44"/>
      <c r="ET51" s="44"/>
      <c r="EU51" s="44"/>
      <c r="EV51" s="44"/>
      <c r="EW51" s="44"/>
      <c r="EX51" s="44"/>
      <c r="EY51" s="44"/>
      <c r="EZ51" s="44"/>
      <c r="FA51" s="44"/>
      <c r="FB51" s="44"/>
      <c r="FC51" s="44"/>
      <c r="FD51" s="44"/>
      <c r="FE51" s="44"/>
      <c r="FF51" s="44"/>
      <c r="FG51" s="44"/>
      <c r="FH51" s="44"/>
      <c r="FI51" s="44"/>
      <c r="FJ51" s="44"/>
      <c r="FK51" s="44"/>
    </row>
    <row r="52" spans="1:167" ht="16.5" customHeight="1" x14ac:dyDescent="0.3">
      <c r="A52" s="53" t="s">
        <v>296</v>
      </c>
      <c r="B52" s="48" t="s">
        <v>297</v>
      </c>
      <c r="C52" s="89"/>
      <c r="D52" s="88">
        <v>81000</v>
      </c>
      <c r="E52" s="88">
        <v>81000</v>
      </c>
      <c r="F52" s="88">
        <v>22000</v>
      </c>
      <c r="G52" s="89">
        <v>6166.96</v>
      </c>
      <c r="H52" s="89">
        <v>6166.96</v>
      </c>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c r="DM52" s="50"/>
      <c r="DN52" s="50"/>
      <c r="DO52" s="50"/>
      <c r="DP52" s="50"/>
      <c r="DQ52" s="50"/>
      <c r="DR52" s="50"/>
      <c r="DS52" s="50"/>
      <c r="DT52" s="50"/>
      <c r="DU52" s="50"/>
      <c r="DV52" s="50"/>
      <c r="DW52" s="50"/>
      <c r="DX52" s="50"/>
      <c r="DY52" s="50"/>
      <c r="DZ52" s="50"/>
      <c r="EA52" s="50"/>
      <c r="EB52" s="50"/>
      <c r="EC52" s="50"/>
      <c r="ED52" s="50"/>
      <c r="EE52" s="50"/>
      <c r="EF52" s="50"/>
      <c r="EG52" s="50"/>
      <c r="EH52" s="50"/>
      <c r="EI52" s="50"/>
      <c r="EJ52" s="50"/>
      <c r="EK52" s="50"/>
      <c r="EL52" s="50"/>
      <c r="EM52" s="50"/>
      <c r="EN52" s="50"/>
      <c r="EO52" s="50"/>
      <c r="EP52" s="50"/>
      <c r="EQ52" s="50"/>
      <c r="ER52" s="50"/>
      <c r="ES52" s="50"/>
      <c r="ET52" s="50"/>
      <c r="EU52" s="50"/>
      <c r="EV52" s="50"/>
      <c r="EW52" s="50"/>
      <c r="EX52" s="50"/>
      <c r="EY52" s="50"/>
      <c r="EZ52" s="50"/>
      <c r="FA52" s="50"/>
      <c r="FB52" s="50"/>
      <c r="FC52" s="50"/>
      <c r="FD52" s="50"/>
      <c r="FE52" s="50"/>
      <c r="FF52" s="50"/>
      <c r="FG52" s="50"/>
      <c r="FH52" s="50"/>
      <c r="FI52" s="50"/>
      <c r="FJ52" s="50"/>
      <c r="FK52" s="50"/>
    </row>
    <row r="53" spans="1:167" ht="16.5" customHeight="1" x14ac:dyDescent="0.35">
      <c r="A53" s="46" t="s">
        <v>298</v>
      </c>
      <c r="B53" s="45" t="s">
        <v>299</v>
      </c>
      <c r="C53" s="90">
        <f t="shared" ref="C53:H53" si="22">+C54+C89</f>
        <v>0</v>
      </c>
      <c r="D53" s="90">
        <f t="shared" si="22"/>
        <v>124027550</v>
      </c>
      <c r="E53" s="90">
        <f t="shared" si="22"/>
        <v>146784200</v>
      </c>
      <c r="F53" s="90">
        <f t="shared" si="22"/>
        <v>146778200</v>
      </c>
      <c r="G53" s="90">
        <f t="shared" si="22"/>
        <v>83424942.520000011</v>
      </c>
      <c r="H53" s="90">
        <f t="shared" si="22"/>
        <v>83424942.520000011</v>
      </c>
    </row>
    <row r="54" spans="1:167" ht="16.5" customHeight="1" x14ac:dyDescent="0.3">
      <c r="A54" s="127" t="s">
        <v>300</v>
      </c>
      <c r="B54" s="51" t="s">
        <v>301</v>
      </c>
      <c r="C54" s="91"/>
      <c r="D54" s="88">
        <v>7000</v>
      </c>
      <c r="E54" s="88">
        <v>7000</v>
      </c>
      <c r="F54" s="88">
        <v>1000</v>
      </c>
      <c r="G54" s="67"/>
      <c r="H54" s="67"/>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44"/>
      <c r="BR54" s="44"/>
      <c r="BS54" s="44"/>
      <c r="BT54" s="44"/>
      <c r="BU54" s="44"/>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c r="DD54" s="44"/>
      <c r="DE54" s="44"/>
      <c r="DF54" s="44"/>
      <c r="DG54" s="44"/>
      <c r="DH54" s="44"/>
      <c r="DI54" s="44"/>
      <c r="DJ54" s="44"/>
      <c r="DK54" s="44"/>
      <c r="DL54" s="44"/>
      <c r="DM54" s="44"/>
      <c r="DN54" s="44"/>
      <c r="DO54" s="44"/>
      <c r="DP54" s="44"/>
      <c r="DQ54" s="44"/>
      <c r="DR54" s="44"/>
      <c r="DS54" s="44"/>
      <c r="DT54" s="44"/>
      <c r="DU54" s="44"/>
      <c r="DV54" s="44"/>
      <c r="DW54" s="44"/>
      <c r="DX54" s="44"/>
      <c r="DY54" s="44"/>
      <c r="DZ54" s="44"/>
      <c r="EA54" s="44"/>
      <c r="EB54" s="44"/>
      <c r="EC54" s="44"/>
      <c r="ED54" s="44"/>
      <c r="EE54" s="44"/>
      <c r="EF54" s="44"/>
      <c r="EG54" s="44"/>
      <c r="EH54" s="44"/>
      <c r="EI54" s="44"/>
      <c r="EJ54" s="44"/>
      <c r="EK54" s="44"/>
      <c r="EL54" s="44"/>
      <c r="EM54" s="44"/>
      <c r="EN54" s="44"/>
      <c r="EO54" s="44"/>
      <c r="EP54" s="44"/>
      <c r="EQ54" s="44"/>
      <c r="ER54" s="44"/>
      <c r="ES54" s="44"/>
      <c r="ET54" s="44"/>
      <c r="EU54" s="44"/>
      <c r="EV54" s="44"/>
      <c r="EW54" s="44"/>
      <c r="EX54" s="44"/>
      <c r="EY54" s="44"/>
      <c r="EZ54" s="44"/>
      <c r="FA54" s="44"/>
      <c r="FB54" s="44"/>
      <c r="FC54" s="44"/>
      <c r="FD54" s="44"/>
      <c r="FE54" s="44"/>
      <c r="FF54" s="44"/>
      <c r="FG54" s="44"/>
      <c r="FH54" s="44"/>
      <c r="FI54" s="44"/>
      <c r="FJ54" s="44"/>
      <c r="FK54" s="44"/>
    </row>
    <row r="55" spans="1:167" s="44" customFormat="1" ht="16.5" customHeight="1" x14ac:dyDescent="0.3">
      <c r="A55" s="53" t="s">
        <v>302</v>
      </c>
      <c r="B55" s="48" t="s">
        <v>303</v>
      </c>
      <c r="C55" s="89"/>
      <c r="D55" s="88">
        <v>274000</v>
      </c>
      <c r="E55" s="88">
        <v>274000</v>
      </c>
      <c r="F55" s="88">
        <v>64750</v>
      </c>
      <c r="G55" s="89">
        <v>25370.53</v>
      </c>
      <c r="H55" s="89">
        <v>25370.53</v>
      </c>
    </row>
    <row r="56" spans="1:167" s="50" customFormat="1" ht="16.5" customHeight="1" x14ac:dyDescent="0.3">
      <c r="A56" s="53"/>
      <c r="B56" s="48" t="s">
        <v>304</v>
      </c>
      <c r="C56" s="89"/>
      <c r="D56" s="88"/>
      <c r="E56" s="88"/>
      <c r="F56" s="88"/>
      <c r="G56" s="89"/>
      <c r="H56" s="89"/>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c r="BA56" s="44"/>
      <c r="BB56" s="44"/>
      <c r="BC56" s="44"/>
      <c r="BD56" s="44"/>
      <c r="BE56" s="44"/>
      <c r="BF56" s="44"/>
      <c r="BG56" s="44"/>
      <c r="BH56" s="44"/>
      <c r="BI56" s="44"/>
      <c r="BJ56" s="44"/>
      <c r="BK56" s="44"/>
      <c r="BL56" s="44"/>
      <c r="BM56" s="44"/>
      <c r="BN56" s="44"/>
      <c r="BO56" s="44"/>
      <c r="BP56" s="44"/>
      <c r="BQ56" s="44"/>
      <c r="BR56" s="44"/>
      <c r="BS56" s="44"/>
      <c r="BT56" s="44"/>
      <c r="BU56" s="44"/>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4"/>
      <c r="DH56" s="44"/>
      <c r="DI56" s="44"/>
      <c r="DJ56" s="44"/>
      <c r="DK56" s="44"/>
      <c r="DL56" s="44"/>
      <c r="DM56" s="44"/>
      <c r="DN56" s="44"/>
      <c r="DO56" s="44"/>
      <c r="DP56" s="44"/>
      <c r="DQ56" s="44"/>
      <c r="DR56" s="44"/>
      <c r="DS56" s="44"/>
      <c r="DT56" s="44"/>
      <c r="DU56" s="44"/>
      <c r="DV56" s="44"/>
      <c r="DW56" s="44"/>
      <c r="DX56" s="44"/>
      <c r="DY56" s="44"/>
      <c r="DZ56" s="44"/>
      <c r="EA56" s="44"/>
      <c r="EB56" s="44"/>
      <c r="EC56" s="44"/>
      <c r="ED56" s="44"/>
      <c r="EE56" s="44"/>
      <c r="EF56" s="44"/>
      <c r="EG56" s="44"/>
      <c r="EH56" s="44"/>
      <c r="EI56" s="44"/>
      <c r="EJ56" s="44"/>
      <c r="EK56" s="44"/>
      <c r="EL56" s="44"/>
      <c r="EM56" s="44"/>
      <c r="EN56" s="44"/>
      <c r="EO56" s="44"/>
      <c r="EP56" s="44"/>
      <c r="EQ56" s="44"/>
      <c r="ER56" s="44"/>
      <c r="ES56" s="44"/>
      <c r="ET56" s="44"/>
      <c r="EU56" s="44"/>
      <c r="EV56" s="44"/>
      <c r="EW56" s="44"/>
      <c r="EX56" s="44"/>
      <c r="EY56" s="44"/>
      <c r="EZ56" s="44"/>
      <c r="FA56" s="44"/>
      <c r="FB56" s="44"/>
      <c r="FC56" s="44"/>
      <c r="FD56" s="44"/>
      <c r="FE56" s="44"/>
      <c r="FF56" s="44"/>
      <c r="FG56" s="44"/>
      <c r="FH56" s="44"/>
      <c r="FI56" s="44"/>
      <c r="FJ56" s="44"/>
      <c r="FK56" s="44"/>
    </row>
    <row r="57" spans="1:167" ht="16.5" customHeight="1" x14ac:dyDescent="0.3">
      <c r="A57" s="53"/>
      <c r="B57" s="48" t="s">
        <v>305</v>
      </c>
      <c r="C57" s="89"/>
      <c r="D57" s="88">
        <v>92000</v>
      </c>
      <c r="E57" s="88">
        <v>92000</v>
      </c>
      <c r="F57" s="88">
        <v>18000</v>
      </c>
      <c r="G57" s="117">
        <v>3251.95</v>
      </c>
      <c r="H57" s="117">
        <v>3251.95</v>
      </c>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44"/>
      <c r="BC57" s="44"/>
      <c r="BD57" s="44"/>
      <c r="BE57" s="44"/>
      <c r="BF57" s="44"/>
      <c r="BG57" s="44"/>
      <c r="BH57" s="44"/>
      <c r="BI57" s="44"/>
      <c r="BJ57" s="44"/>
      <c r="BK57" s="44"/>
      <c r="BL57" s="44"/>
      <c r="BM57" s="44"/>
      <c r="BN57" s="44"/>
      <c r="BO57" s="44"/>
      <c r="BP57" s="44"/>
      <c r="BQ57" s="44"/>
      <c r="BR57" s="44"/>
      <c r="BS57" s="44"/>
      <c r="BT57" s="44"/>
      <c r="BU57" s="44"/>
      <c r="BV57" s="44"/>
      <c r="BW57" s="44"/>
      <c r="BX57" s="44"/>
      <c r="BY57" s="44"/>
      <c r="BZ57" s="44"/>
      <c r="CA57" s="44"/>
      <c r="CB57" s="44"/>
      <c r="CC57" s="44"/>
      <c r="CD57" s="44"/>
      <c r="CE57" s="44"/>
      <c r="CF57" s="44"/>
      <c r="CG57" s="44"/>
      <c r="CH57" s="44"/>
      <c r="CI57" s="44"/>
      <c r="CJ57" s="44"/>
      <c r="CK57" s="44"/>
      <c r="CL57" s="44"/>
      <c r="CM57" s="44"/>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c r="EN57" s="44"/>
      <c r="EO57" s="44"/>
      <c r="EP57" s="44"/>
      <c r="EQ57" s="44"/>
      <c r="ER57" s="44"/>
      <c r="ES57" s="44"/>
      <c r="ET57" s="44"/>
      <c r="EU57" s="44"/>
      <c r="EV57" s="44"/>
      <c r="EW57" s="44"/>
      <c r="EX57" s="44"/>
      <c r="EY57" s="44"/>
      <c r="EZ57" s="44"/>
      <c r="FA57" s="44"/>
      <c r="FB57" s="44"/>
      <c r="FC57" s="44"/>
      <c r="FD57" s="44"/>
      <c r="FE57" s="44"/>
      <c r="FF57" s="44"/>
      <c r="FG57" s="44"/>
      <c r="FH57" s="44"/>
      <c r="FI57" s="44"/>
      <c r="FJ57" s="44"/>
      <c r="FK57" s="44"/>
    </row>
    <row r="58" spans="1:167" s="44" customFormat="1" ht="16.5" customHeight="1" x14ac:dyDescent="0.3">
      <c r="A58" s="46" t="s">
        <v>306</v>
      </c>
      <c r="B58" s="48" t="s">
        <v>307</v>
      </c>
      <c r="C58" s="89"/>
      <c r="D58" s="88"/>
      <c r="E58" s="88"/>
      <c r="F58" s="88"/>
      <c r="G58" s="67"/>
      <c r="H58" s="67"/>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c r="BM58" s="36"/>
      <c r="BN58" s="36"/>
      <c r="BO58" s="36"/>
      <c r="BP58" s="36"/>
      <c r="BQ58" s="36"/>
      <c r="BR58" s="36"/>
      <c r="BS58" s="36"/>
      <c r="BT58" s="36"/>
      <c r="BU58" s="36"/>
      <c r="BV58" s="36"/>
      <c r="BW58" s="36"/>
      <c r="BX58" s="36"/>
      <c r="BY58" s="36"/>
      <c r="BZ58" s="36"/>
      <c r="CA58" s="36"/>
      <c r="CB58" s="36"/>
      <c r="CC58" s="36"/>
      <c r="CD58" s="36"/>
      <c r="CE58" s="36"/>
      <c r="CF58" s="36"/>
      <c r="CG58" s="36"/>
      <c r="CH58" s="36"/>
      <c r="CI58" s="36"/>
      <c r="CJ58" s="36"/>
      <c r="CK58" s="36"/>
      <c r="CL58" s="36"/>
      <c r="CM58" s="36"/>
      <c r="CN58" s="36"/>
      <c r="CO58" s="36"/>
      <c r="CP58" s="36"/>
      <c r="CQ58" s="36"/>
      <c r="CR58" s="36"/>
      <c r="CS58" s="36"/>
      <c r="CT58" s="36"/>
      <c r="CU58" s="36"/>
      <c r="CV58" s="36"/>
      <c r="CW58" s="36"/>
      <c r="CX58" s="36"/>
      <c r="CY58" s="36"/>
      <c r="CZ58" s="36"/>
      <c r="DA58" s="36"/>
      <c r="DB58" s="36"/>
      <c r="DC58" s="36"/>
      <c r="DD58" s="36"/>
      <c r="DE58" s="36"/>
      <c r="DF58" s="36"/>
      <c r="DG58" s="36"/>
      <c r="DH58" s="36"/>
      <c r="DI58" s="36"/>
      <c r="DJ58" s="36"/>
      <c r="DK58" s="36"/>
      <c r="DL58" s="36"/>
      <c r="DM58" s="36"/>
      <c r="DN58" s="36"/>
      <c r="DO58" s="36"/>
      <c r="DP58" s="36"/>
      <c r="DQ58" s="36"/>
      <c r="DR58" s="36"/>
      <c r="DS58" s="36"/>
      <c r="DT58" s="36"/>
      <c r="DU58" s="36"/>
      <c r="DV58" s="36"/>
      <c r="DW58" s="36"/>
      <c r="DX58" s="36"/>
      <c r="DY58" s="36"/>
      <c r="DZ58" s="36"/>
      <c r="EA58" s="36"/>
      <c r="EB58" s="36"/>
      <c r="EC58" s="36"/>
      <c r="ED58" s="36"/>
      <c r="EE58" s="36"/>
      <c r="EF58" s="36"/>
      <c r="EG58" s="36"/>
      <c r="EH58" s="36"/>
      <c r="EI58" s="36"/>
      <c r="EJ58" s="36"/>
      <c r="EK58" s="36"/>
      <c r="EL58" s="36"/>
      <c r="EM58" s="36"/>
      <c r="EN58" s="36"/>
      <c r="EO58" s="36"/>
      <c r="EP58" s="36"/>
      <c r="EQ58" s="36"/>
      <c r="ER58" s="36"/>
      <c r="ES58" s="36"/>
      <c r="ET58" s="36"/>
      <c r="EU58" s="36"/>
      <c r="EV58" s="36"/>
      <c r="EW58" s="36"/>
      <c r="EX58" s="36"/>
      <c r="EY58" s="36"/>
      <c r="EZ58" s="36"/>
      <c r="FA58" s="36"/>
      <c r="FB58" s="36"/>
      <c r="FC58" s="36"/>
      <c r="FD58" s="36"/>
      <c r="FE58" s="36"/>
      <c r="FF58" s="36"/>
      <c r="FG58" s="36"/>
      <c r="FH58" s="36"/>
      <c r="FI58" s="36"/>
      <c r="FJ58" s="36"/>
      <c r="FK58" s="36"/>
    </row>
    <row r="59" spans="1:167" s="44" customFormat="1" ht="16.5" customHeight="1" x14ac:dyDescent="0.3">
      <c r="A59" s="46" t="s">
        <v>308</v>
      </c>
      <c r="B59" s="45" t="s">
        <v>309</v>
      </c>
      <c r="C59" s="92">
        <f t="shared" ref="C59:H59" si="23">+C60</f>
        <v>0</v>
      </c>
      <c r="D59" s="92">
        <f t="shared" si="23"/>
        <v>0</v>
      </c>
      <c r="E59" s="92">
        <f t="shared" si="23"/>
        <v>0</v>
      </c>
      <c r="F59" s="92">
        <f t="shared" si="23"/>
        <v>0</v>
      </c>
      <c r="G59" s="92">
        <f t="shared" si="23"/>
        <v>0</v>
      </c>
      <c r="H59" s="92">
        <f t="shared" si="23"/>
        <v>0</v>
      </c>
    </row>
    <row r="60" spans="1:167" s="44" customFormat="1" ht="16.5" customHeight="1" x14ac:dyDescent="0.3">
      <c r="A60" s="53" t="s">
        <v>310</v>
      </c>
      <c r="B60" s="48" t="s">
        <v>311</v>
      </c>
      <c r="C60" s="89"/>
      <c r="D60" s="88"/>
      <c r="E60" s="88"/>
      <c r="F60" s="88"/>
      <c r="G60" s="67"/>
      <c r="H60" s="67"/>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6"/>
      <c r="BK60" s="36"/>
      <c r="BL60" s="36"/>
      <c r="BM60" s="36"/>
      <c r="BN60" s="36"/>
      <c r="BO60" s="36"/>
      <c r="BP60" s="36"/>
      <c r="BQ60" s="36"/>
      <c r="BR60" s="36"/>
      <c r="BS60" s="36"/>
      <c r="BT60" s="36"/>
      <c r="BU60" s="36"/>
      <c r="BV60" s="36"/>
      <c r="BW60" s="36"/>
      <c r="BX60" s="36"/>
      <c r="BY60" s="36"/>
      <c r="BZ60" s="36"/>
      <c r="CA60" s="36"/>
      <c r="CB60" s="36"/>
      <c r="CC60" s="36"/>
      <c r="CD60" s="36"/>
      <c r="CE60" s="36"/>
      <c r="CF60" s="36"/>
      <c r="CG60" s="36"/>
      <c r="CH60" s="36"/>
      <c r="CI60" s="36"/>
      <c r="CJ60" s="36"/>
      <c r="CK60" s="36"/>
      <c r="CL60" s="36"/>
      <c r="CM60" s="36"/>
      <c r="CN60" s="36"/>
      <c r="CO60" s="36"/>
      <c r="CP60" s="36"/>
      <c r="CQ60" s="36"/>
      <c r="CR60" s="36"/>
      <c r="CS60" s="36"/>
      <c r="CT60" s="36"/>
      <c r="CU60" s="36"/>
      <c r="CV60" s="36"/>
      <c r="CW60" s="36"/>
      <c r="CX60" s="36"/>
      <c r="CY60" s="36"/>
      <c r="CZ60" s="36"/>
      <c r="DA60" s="36"/>
      <c r="DB60" s="36"/>
      <c r="DC60" s="36"/>
      <c r="DD60" s="36"/>
      <c r="DE60" s="36"/>
      <c r="DF60" s="36"/>
      <c r="DG60" s="36"/>
      <c r="DH60" s="36"/>
      <c r="DI60" s="36"/>
      <c r="DJ60" s="36"/>
      <c r="DK60" s="36"/>
      <c r="DL60" s="36"/>
      <c r="DM60" s="36"/>
      <c r="DN60" s="36"/>
      <c r="DO60" s="36"/>
      <c r="DP60" s="36"/>
      <c r="DQ60" s="36"/>
      <c r="DR60" s="36"/>
      <c r="DS60" s="36"/>
      <c r="DT60" s="36"/>
      <c r="DU60" s="36"/>
      <c r="DV60" s="36"/>
      <c r="DW60" s="36"/>
      <c r="DX60" s="36"/>
      <c r="DY60" s="36"/>
      <c r="DZ60" s="36"/>
      <c r="EA60" s="36"/>
      <c r="EB60" s="36"/>
      <c r="EC60" s="36"/>
      <c r="ED60" s="36"/>
      <c r="EE60" s="36"/>
      <c r="EF60" s="36"/>
      <c r="EG60" s="36"/>
      <c r="EH60" s="36"/>
      <c r="EI60" s="36"/>
      <c r="EJ60" s="36"/>
      <c r="EK60" s="36"/>
      <c r="EL60" s="36"/>
      <c r="EM60" s="36"/>
      <c r="EN60" s="36"/>
      <c r="EO60" s="36"/>
      <c r="EP60" s="36"/>
      <c r="EQ60" s="36"/>
      <c r="ER60" s="36"/>
      <c r="ES60" s="36"/>
      <c r="ET60" s="36"/>
      <c r="EU60" s="36"/>
      <c r="EV60" s="36"/>
      <c r="EW60" s="36"/>
      <c r="EX60" s="36"/>
      <c r="EY60" s="36"/>
      <c r="EZ60" s="36"/>
      <c r="FA60" s="36"/>
      <c r="FB60" s="36"/>
      <c r="FC60" s="36"/>
      <c r="FD60" s="36"/>
      <c r="FE60" s="36"/>
      <c r="FF60" s="36"/>
      <c r="FG60" s="36"/>
      <c r="FH60" s="36"/>
      <c r="FI60" s="36"/>
      <c r="FJ60" s="36"/>
      <c r="FK60" s="36"/>
    </row>
    <row r="61" spans="1:167" s="44" customFormat="1" ht="16.5" customHeight="1" x14ac:dyDescent="0.3">
      <c r="A61" s="46" t="s">
        <v>312</v>
      </c>
      <c r="B61" s="45" t="s">
        <v>313</v>
      </c>
      <c r="C61" s="88">
        <f t="shared" ref="C61:H61" si="24">+C62+C63</f>
        <v>0</v>
      </c>
      <c r="D61" s="88">
        <f t="shared" si="24"/>
        <v>1000</v>
      </c>
      <c r="E61" s="88">
        <f t="shared" si="24"/>
        <v>1000</v>
      </c>
      <c r="F61" s="88">
        <f t="shared" si="24"/>
        <v>0</v>
      </c>
      <c r="G61" s="88">
        <f t="shared" si="24"/>
        <v>0</v>
      </c>
      <c r="H61" s="88">
        <f t="shared" si="24"/>
        <v>0</v>
      </c>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6"/>
      <c r="BK61" s="36"/>
      <c r="BL61" s="36"/>
      <c r="BM61" s="36"/>
      <c r="BN61" s="36"/>
      <c r="BO61" s="36"/>
      <c r="BP61" s="36"/>
      <c r="BQ61" s="36"/>
      <c r="BR61" s="36"/>
      <c r="BS61" s="36"/>
      <c r="BT61" s="36"/>
      <c r="BU61" s="36"/>
      <c r="BV61" s="36"/>
      <c r="BW61" s="36"/>
      <c r="BX61" s="36"/>
      <c r="BY61" s="36"/>
      <c r="BZ61" s="36"/>
      <c r="CA61" s="36"/>
      <c r="CB61" s="36"/>
      <c r="CC61" s="36"/>
      <c r="CD61" s="36"/>
      <c r="CE61" s="36"/>
      <c r="CF61" s="36"/>
      <c r="CG61" s="36"/>
      <c r="CH61" s="36"/>
      <c r="CI61" s="36"/>
      <c r="CJ61" s="36"/>
      <c r="CK61" s="36"/>
      <c r="CL61" s="36"/>
      <c r="CM61" s="36"/>
      <c r="CN61" s="36"/>
      <c r="CO61" s="36"/>
      <c r="CP61" s="36"/>
      <c r="CQ61" s="36"/>
      <c r="CR61" s="36"/>
      <c r="CS61" s="36"/>
      <c r="CT61" s="36"/>
      <c r="CU61" s="36"/>
      <c r="CV61" s="36"/>
      <c r="CW61" s="36"/>
      <c r="CX61" s="36"/>
      <c r="CY61" s="36"/>
      <c r="CZ61" s="36"/>
      <c r="DA61" s="36"/>
      <c r="DB61" s="36"/>
      <c r="DC61" s="36"/>
      <c r="DD61" s="36"/>
      <c r="DE61" s="36"/>
      <c r="DF61" s="36"/>
      <c r="DG61" s="36"/>
      <c r="DH61" s="36"/>
      <c r="DI61" s="36"/>
      <c r="DJ61" s="36"/>
      <c r="DK61" s="36"/>
      <c r="DL61" s="36"/>
      <c r="DM61" s="36"/>
      <c r="DN61" s="36"/>
      <c r="DO61" s="36"/>
      <c r="DP61" s="36"/>
      <c r="DQ61" s="36"/>
      <c r="DR61" s="36"/>
      <c r="DS61" s="36"/>
      <c r="DT61" s="36"/>
      <c r="DU61" s="36"/>
      <c r="DV61" s="36"/>
      <c r="DW61" s="36"/>
      <c r="DX61" s="36"/>
      <c r="DY61" s="36"/>
      <c r="DZ61" s="36"/>
      <c r="EA61" s="36"/>
      <c r="EB61" s="36"/>
      <c r="EC61" s="36"/>
      <c r="ED61" s="36"/>
      <c r="EE61" s="36"/>
      <c r="EF61" s="36"/>
      <c r="EG61" s="36"/>
      <c r="EH61" s="36"/>
      <c r="EI61" s="36"/>
      <c r="EJ61" s="36"/>
      <c r="EK61" s="36"/>
      <c r="EL61" s="36"/>
      <c r="EM61" s="36"/>
      <c r="EN61" s="36"/>
      <c r="EO61" s="36"/>
      <c r="EP61" s="36"/>
      <c r="EQ61" s="36"/>
      <c r="ER61" s="36"/>
      <c r="ES61" s="36"/>
      <c r="ET61" s="36"/>
      <c r="EU61" s="36"/>
      <c r="EV61" s="36"/>
      <c r="EW61" s="36"/>
      <c r="EX61" s="36"/>
      <c r="EY61" s="36"/>
      <c r="EZ61" s="36"/>
      <c r="FA61" s="36"/>
      <c r="FB61" s="36"/>
      <c r="FC61" s="36"/>
      <c r="FD61" s="36"/>
      <c r="FE61" s="36"/>
      <c r="FF61" s="36"/>
      <c r="FG61" s="36"/>
      <c r="FH61" s="36"/>
      <c r="FI61" s="36"/>
      <c r="FJ61" s="36"/>
      <c r="FK61" s="36"/>
    </row>
    <row r="62" spans="1:167" ht="16.5" customHeight="1" x14ac:dyDescent="0.3">
      <c r="A62" s="46" t="s">
        <v>314</v>
      </c>
      <c r="B62" s="48" t="s">
        <v>315</v>
      </c>
      <c r="C62" s="89"/>
      <c r="D62" s="88">
        <v>1000</v>
      </c>
      <c r="E62" s="88">
        <v>1000</v>
      </c>
      <c r="F62" s="88">
        <v>0</v>
      </c>
      <c r="G62" s="67"/>
      <c r="H62" s="67"/>
    </row>
    <row r="63" spans="1:167" s="44" customFormat="1" ht="16.5" customHeight="1" x14ac:dyDescent="0.3">
      <c r="A63" s="46" t="s">
        <v>316</v>
      </c>
      <c r="B63" s="48" t="s">
        <v>317</v>
      </c>
      <c r="C63" s="89"/>
      <c r="D63" s="88"/>
      <c r="E63" s="88"/>
      <c r="F63" s="88"/>
      <c r="G63" s="67"/>
      <c r="H63" s="67"/>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c r="BG63" s="36"/>
      <c r="BH63" s="36"/>
      <c r="BI63" s="36"/>
      <c r="BJ63" s="36"/>
      <c r="BK63" s="36"/>
      <c r="BL63" s="36"/>
      <c r="BM63" s="36"/>
      <c r="BN63" s="36"/>
      <c r="BO63" s="36"/>
      <c r="BP63" s="36"/>
      <c r="BQ63" s="36"/>
      <c r="BR63" s="36"/>
      <c r="BS63" s="36"/>
      <c r="BT63" s="36"/>
      <c r="BU63" s="36"/>
      <c r="BV63" s="36"/>
      <c r="BW63" s="36"/>
      <c r="BX63" s="36"/>
      <c r="BY63" s="36"/>
      <c r="BZ63" s="36"/>
      <c r="CA63" s="36"/>
      <c r="CB63" s="36"/>
      <c r="CC63" s="36"/>
      <c r="CD63" s="36"/>
      <c r="CE63" s="36"/>
      <c r="CF63" s="36"/>
      <c r="CG63" s="36"/>
      <c r="CH63" s="36"/>
      <c r="CI63" s="36"/>
      <c r="CJ63" s="36"/>
      <c r="CK63" s="36"/>
      <c r="CL63" s="36"/>
      <c r="CM63" s="36"/>
      <c r="CN63" s="36"/>
      <c r="CO63" s="36"/>
      <c r="CP63" s="36"/>
      <c r="CQ63" s="36"/>
      <c r="CR63" s="36"/>
      <c r="CS63" s="36"/>
      <c r="CT63" s="36"/>
      <c r="CU63" s="36"/>
      <c r="CV63" s="36"/>
      <c r="CW63" s="36"/>
      <c r="CX63" s="36"/>
      <c r="CY63" s="36"/>
      <c r="CZ63" s="36"/>
      <c r="DA63" s="36"/>
      <c r="DB63" s="36"/>
      <c r="DC63" s="36"/>
      <c r="DD63" s="36"/>
      <c r="DE63" s="36"/>
      <c r="DF63" s="36"/>
      <c r="DG63" s="36"/>
      <c r="DH63" s="36"/>
      <c r="DI63" s="36"/>
      <c r="DJ63" s="36"/>
      <c r="DK63" s="36"/>
      <c r="DL63" s="36"/>
      <c r="DM63" s="36"/>
      <c r="DN63" s="36"/>
      <c r="DO63" s="36"/>
      <c r="DP63" s="36"/>
      <c r="DQ63" s="36"/>
      <c r="DR63" s="36"/>
      <c r="DS63" s="36"/>
      <c r="DT63" s="36"/>
      <c r="DU63" s="36"/>
      <c r="DV63" s="36"/>
      <c r="DW63" s="36"/>
      <c r="DX63" s="36"/>
      <c r="DY63" s="36"/>
      <c r="DZ63" s="36"/>
      <c r="EA63" s="36"/>
      <c r="EB63" s="36"/>
      <c r="EC63" s="36"/>
      <c r="ED63" s="36"/>
      <c r="EE63" s="36"/>
      <c r="EF63" s="36"/>
      <c r="EG63" s="36"/>
      <c r="EH63" s="36"/>
      <c r="EI63" s="36"/>
      <c r="EJ63" s="36"/>
      <c r="EK63" s="36"/>
      <c r="EL63" s="36"/>
      <c r="EM63" s="36"/>
      <c r="EN63" s="36"/>
      <c r="EO63" s="36"/>
      <c r="EP63" s="36"/>
      <c r="EQ63" s="36"/>
      <c r="ER63" s="36"/>
      <c r="ES63" s="36"/>
      <c r="ET63" s="36"/>
      <c r="EU63" s="36"/>
      <c r="EV63" s="36"/>
      <c r="EW63" s="36"/>
      <c r="EX63" s="36"/>
      <c r="EY63" s="36"/>
      <c r="EZ63" s="36"/>
      <c r="FA63" s="36"/>
      <c r="FB63" s="36"/>
      <c r="FC63" s="36"/>
      <c r="FD63" s="36"/>
      <c r="FE63" s="36"/>
      <c r="FF63" s="36"/>
      <c r="FG63" s="36"/>
      <c r="FH63" s="36"/>
      <c r="FI63" s="36"/>
      <c r="FJ63" s="36"/>
      <c r="FK63" s="36"/>
    </row>
    <row r="64" spans="1:167" ht="16.5" customHeight="1" x14ac:dyDescent="0.3">
      <c r="A64" s="53" t="s">
        <v>318</v>
      </c>
      <c r="B64" s="48" t="s">
        <v>319</v>
      </c>
      <c r="C64" s="89"/>
      <c r="D64" s="88">
        <v>1000</v>
      </c>
      <c r="E64" s="88">
        <v>1000</v>
      </c>
      <c r="F64" s="88">
        <v>0</v>
      </c>
      <c r="G64" s="67"/>
      <c r="H64" s="67"/>
    </row>
    <row r="65" spans="1:167" ht="16.5" customHeight="1" x14ac:dyDescent="0.3">
      <c r="A65" s="53" t="s">
        <v>320</v>
      </c>
      <c r="B65" s="47" t="s">
        <v>321</v>
      </c>
      <c r="C65" s="89"/>
      <c r="D65" s="88"/>
      <c r="E65" s="88"/>
      <c r="F65" s="88"/>
      <c r="G65" s="67"/>
      <c r="H65" s="67"/>
    </row>
    <row r="66" spans="1:167" ht="16.5" customHeight="1" x14ac:dyDescent="0.3">
      <c r="A66" s="53" t="s">
        <v>322</v>
      </c>
      <c r="B66" s="48" t="s">
        <v>323</v>
      </c>
      <c r="C66" s="89"/>
      <c r="D66" s="88"/>
      <c r="E66" s="88"/>
      <c r="F66" s="88"/>
      <c r="G66" s="67"/>
      <c r="H66" s="67"/>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c r="BI66" s="44"/>
      <c r="BJ66" s="44"/>
      <c r="BK66" s="44"/>
      <c r="BL66" s="44"/>
      <c r="BM66" s="44"/>
      <c r="BN66" s="44"/>
      <c r="BO66" s="44"/>
      <c r="BP66" s="44"/>
      <c r="BQ66" s="44"/>
      <c r="BR66" s="44"/>
      <c r="BS66" s="44"/>
      <c r="BT66" s="44"/>
      <c r="BU66" s="44"/>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4"/>
      <c r="DD66" s="44"/>
      <c r="DE66" s="44"/>
      <c r="DF66" s="44"/>
      <c r="DG66" s="44"/>
      <c r="DH66" s="44"/>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c r="EN66" s="44"/>
      <c r="EO66" s="44"/>
      <c r="EP66" s="44"/>
      <c r="EQ66" s="44"/>
      <c r="ER66" s="44"/>
      <c r="ES66" s="44"/>
      <c r="ET66" s="44"/>
      <c r="EU66" s="44"/>
      <c r="EV66" s="44"/>
      <c r="EW66" s="44"/>
      <c r="EX66" s="44"/>
      <c r="EY66" s="44"/>
      <c r="EZ66" s="44"/>
      <c r="FA66" s="44"/>
      <c r="FB66" s="44"/>
      <c r="FC66" s="44"/>
      <c r="FD66" s="44"/>
      <c r="FE66" s="44"/>
      <c r="FF66" s="44"/>
      <c r="FG66" s="44"/>
      <c r="FH66" s="44"/>
      <c r="FI66" s="44"/>
      <c r="FJ66" s="44"/>
      <c r="FK66" s="44"/>
    </row>
    <row r="67" spans="1:167" ht="16.5" customHeight="1" x14ac:dyDescent="0.3">
      <c r="A67" s="53" t="s">
        <v>324</v>
      </c>
      <c r="B67" s="48" t="s">
        <v>325</v>
      </c>
      <c r="C67" s="89"/>
      <c r="D67" s="88">
        <v>6000</v>
      </c>
      <c r="E67" s="88">
        <v>6000</v>
      </c>
      <c r="F67" s="88">
        <v>1560</v>
      </c>
      <c r="G67" s="89">
        <v>520</v>
      </c>
      <c r="H67" s="89">
        <v>520</v>
      </c>
    </row>
    <row r="68" spans="1:167" ht="30" x14ac:dyDescent="0.3">
      <c r="A68" s="53" t="s">
        <v>326</v>
      </c>
      <c r="B68" s="48" t="s">
        <v>327</v>
      </c>
      <c r="C68" s="89"/>
      <c r="D68" s="88"/>
      <c r="E68" s="88"/>
      <c r="F68" s="88"/>
      <c r="G68" s="67"/>
      <c r="H68" s="67"/>
    </row>
    <row r="69" spans="1:167" ht="16.5" customHeight="1" x14ac:dyDescent="0.3">
      <c r="A69" s="46" t="s">
        <v>328</v>
      </c>
      <c r="B69" s="45" t="s">
        <v>329</v>
      </c>
      <c r="C69" s="92">
        <f t="shared" ref="C69:H69" si="25">+C70+C71</f>
        <v>0</v>
      </c>
      <c r="D69" s="92">
        <f t="shared" si="25"/>
        <v>8000</v>
      </c>
      <c r="E69" s="92">
        <f t="shared" si="25"/>
        <v>8000</v>
      </c>
      <c r="F69" s="92">
        <f t="shared" si="25"/>
        <v>70</v>
      </c>
      <c r="G69" s="92">
        <f t="shared" si="25"/>
        <v>0</v>
      </c>
      <c r="H69" s="92">
        <f t="shared" si="25"/>
        <v>0</v>
      </c>
    </row>
    <row r="70" spans="1:167" ht="16.5" customHeight="1" x14ac:dyDescent="0.3">
      <c r="A70" s="53" t="s">
        <v>330</v>
      </c>
      <c r="B70" s="48" t="s">
        <v>331</v>
      </c>
      <c r="C70" s="89"/>
      <c r="D70" s="88"/>
      <c r="E70" s="88"/>
      <c r="F70" s="88"/>
      <c r="G70" s="67"/>
      <c r="H70" s="67"/>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c r="BM70" s="44"/>
      <c r="BN70" s="44"/>
      <c r="BO70" s="44"/>
      <c r="BP70" s="44"/>
      <c r="BQ70" s="44"/>
      <c r="BR70" s="44"/>
      <c r="BS70" s="44"/>
      <c r="BT70" s="44"/>
      <c r="BU70" s="44"/>
      <c r="BV70" s="44"/>
      <c r="BW70" s="44"/>
      <c r="BX70" s="44"/>
      <c r="BY70" s="44"/>
      <c r="BZ70" s="44"/>
      <c r="CA70" s="44"/>
      <c r="CB70" s="44"/>
      <c r="CC70" s="44"/>
      <c r="CD70" s="44"/>
      <c r="CE70" s="44"/>
      <c r="CF70" s="44"/>
      <c r="CG70" s="44"/>
      <c r="CH70" s="44"/>
      <c r="CI70" s="44"/>
      <c r="CJ70" s="44"/>
      <c r="CK70" s="44"/>
      <c r="CL70" s="44"/>
      <c r="CM70" s="44"/>
      <c r="CN70" s="44"/>
      <c r="CO70" s="44"/>
      <c r="CP70" s="44"/>
      <c r="CQ70" s="44"/>
      <c r="CR70" s="44"/>
      <c r="CS70" s="44"/>
      <c r="CT70" s="44"/>
      <c r="CU70" s="44"/>
      <c r="CV70" s="44"/>
      <c r="CW70" s="44"/>
      <c r="CX70" s="44"/>
      <c r="CY70" s="44"/>
      <c r="CZ70" s="44"/>
      <c r="DA70" s="44"/>
      <c r="DB70" s="44"/>
      <c r="DC70" s="44"/>
      <c r="DD70" s="44"/>
      <c r="DE70" s="44"/>
      <c r="DF70" s="44"/>
      <c r="DG70" s="44"/>
      <c r="DH70" s="44"/>
      <c r="DI70" s="44"/>
      <c r="DJ70" s="44"/>
      <c r="DK70" s="44"/>
      <c r="DL70" s="44"/>
      <c r="DM70" s="44"/>
      <c r="DN70" s="44"/>
      <c r="DO70" s="44"/>
      <c r="DP70" s="44"/>
      <c r="DQ70" s="44"/>
      <c r="DR70" s="44"/>
      <c r="DS70" s="44"/>
      <c r="DT70" s="44"/>
      <c r="DU70" s="44"/>
      <c r="DV70" s="44"/>
      <c r="DW70" s="44"/>
      <c r="DX70" s="44"/>
      <c r="DY70" s="44"/>
      <c r="DZ70" s="44"/>
      <c r="EA70" s="44"/>
      <c r="EB70" s="44"/>
      <c r="EC70" s="44"/>
      <c r="ED70" s="44"/>
      <c r="EE70" s="44"/>
      <c r="EF70" s="44"/>
      <c r="EG70" s="44"/>
      <c r="EH70" s="44"/>
      <c r="EI70" s="44"/>
      <c r="EJ70" s="44"/>
      <c r="EK70" s="44"/>
      <c r="EL70" s="44"/>
      <c r="EM70" s="44"/>
      <c r="EN70" s="44"/>
      <c r="EO70" s="44"/>
      <c r="EP70" s="44"/>
      <c r="EQ70" s="44"/>
      <c r="ER70" s="44"/>
      <c r="ES70" s="44"/>
      <c r="ET70" s="44"/>
      <c r="EU70" s="44"/>
      <c r="EV70" s="44"/>
      <c r="EW70" s="44"/>
      <c r="EX70" s="44"/>
      <c r="EY70" s="44"/>
      <c r="EZ70" s="44"/>
      <c r="FA70" s="44"/>
      <c r="FB70" s="44"/>
      <c r="FC70" s="44"/>
      <c r="FD70" s="44"/>
      <c r="FE70" s="44"/>
      <c r="FF70" s="44"/>
      <c r="FG70" s="44"/>
      <c r="FH70" s="44"/>
      <c r="FI70" s="44"/>
      <c r="FJ70" s="44"/>
      <c r="FK70" s="44"/>
    </row>
    <row r="71" spans="1:167" s="44" customFormat="1" ht="16.5" customHeight="1" x14ac:dyDescent="0.3">
      <c r="A71" s="53" t="s">
        <v>332</v>
      </c>
      <c r="B71" s="48" t="s">
        <v>333</v>
      </c>
      <c r="C71" s="89"/>
      <c r="D71" s="88">
        <v>8000</v>
      </c>
      <c r="E71" s="88">
        <v>8000</v>
      </c>
      <c r="F71" s="88">
        <v>70</v>
      </c>
      <c r="G71" s="114"/>
      <c r="H71" s="114"/>
    </row>
    <row r="72" spans="1:167" ht="16.5" customHeight="1" x14ac:dyDescent="0.3">
      <c r="A72" s="46" t="s">
        <v>334</v>
      </c>
      <c r="B72" s="45" t="s">
        <v>223</v>
      </c>
      <c r="C72" s="88">
        <f>+C73</f>
        <v>0</v>
      </c>
      <c r="D72" s="88">
        <f t="shared" ref="D72:H73" si="26">+D73</f>
        <v>0</v>
      </c>
      <c r="E72" s="88">
        <f t="shared" si="26"/>
        <v>0</v>
      </c>
      <c r="F72" s="88">
        <f t="shared" si="26"/>
        <v>0</v>
      </c>
      <c r="G72" s="88">
        <f t="shared" si="26"/>
        <v>0</v>
      </c>
      <c r="H72" s="88">
        <f t="shared" si="26"/>
        <v>0</v>
      </c>
    </row>
    <row r="73" spans="1:167" ht="16.5" customHeight="1" x14ac:dyDescent="0.3">
      <c r="A73" s="53" t="s">
        <v>335</v>
      </c>
      <c r="B73" s="45" t="s">
        <v>336</v>
      </c>
      <c r="C73" s="88">
        <f>+C74</f>
        <v>0</v>
      </c>
      <c r="D73" s="88">
        <f t="shared" si="26"/>
        <v>0</v>
      </c>
      <c r="E73" s="88">
        <f t="shared" si="26"/>
        <v>0</v>
      </c>
      <c r="F73" s="88">
        <f t="shared" si="26"/>
        <v>0</v>
      </c>
      <c r="G73" s="88">
        <f t="shared" si="26"/>
        <v>0</v>
      </c>
      <c r="H73" s="88">
        <f t="shared" si="26"/>
        <v>0</v>
      </c>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c r="BI73" s="44"/>
      <c r="BJ73" s="44"/>
      <c r="BK73" s="44"/>
      <c r="BL73" s="44"/>
      <c r="BM73" s="44"/>
      <c r="BN73" s="44"/>
      <c r="BO73" s="44"/>
      <c r="BP73" s="44"/>
      <c r="BQ73" s="44"/>
      <c r="BR73" s="44"/>
      <c r="BS73" s="44"/>
      <c r="BT73" s="44"/>
      <c r="BU73" s="44"/>
      <c r="BV73" s="44"/>
      <c r="BW73" s="44"/>
      <c r="BX73" s="44"/>
      <c r="BY73" s="44"/>
      <c r="BZ73" s="44"/>
      <c r="CA73" s="44"/>
      <c r="CB73" s="44"/>
      <c r="CC73" s="44"/>
      <c r="CD73" s="44"/>
      <c r="CE73" s="44"/>
      <c r="CF73" s="44"/>
      <c r="CG73" s="44"/>
      <c r="CH73" s="44"/>
      <c r="CI73" s="44"/>
      <c r="CJ73" s="44"/>
      <c r="CK73" s="44"/>
      <c r="CL73" s="44"/>
      <c r="CM73" s="44"/>
      <c r="CN73" s="44"/>
      <c r="CO73" s="44"/>
      <c r="CP73" s="44"/>
      <c r="CQ73" s="44"/>
      <c r="CR73" s="44"/>
      <c r="CS73" s="44"/>
      <c r="CT73" s="44"/>
      <c r="CU73" s="44"/>
      <c r="CV73" s="44"/>
      <c r="CW73" s="44"/>
      <c r="CX73" s="44"/>
      <c r="CY73" s="44"/>
      <c r="CZ73" s="44"/>
      <c r="DA73" s="44"/>
      <c r="DB73" s="44"/>
      <c r="DC73" s="44"/>
      <c r="DD73" s="44"/>
      <c r="DE73" s="44"/>
      <c r="DF73" s="44"/>
      <c r="DG73" s="44"/>
      <c r="DH73" s="44"/>
      <c r="DI73" s="44"/>
      <c r="DJ73" s="44"/>
      <c r="DK73" s="44"/>
      <c r="DL73" s="44"/>
      <c r="DM73" s="44"/>
      <c r="DN73" s="44"/>
      <c r="DO73" s="44"/>
      <c r="DP73" s="44"/>
      <c r="DQ73" s="44"/>
      <c r="DR73" s="44"/>
      <c r="DS73" s="44"/>
      <c r="DT73" s="44"/>
      <c r="DU73" s="44"/>
      <c r="DV73" s="44"/>
      <c r="DW73" s="44"/>
      <c r="DX73" s="44"/>
      <c r="DY73" s="44"/>
      <c r="DZ73" s="44"/>
      <c r="EA73" s="44"/>
      <c r="EB73" s="44"/>
      <c r="EC73" s="44"/>
      <c r="ED73" s="44"/>
      <c r="EE73" s="44"/>
      <c r="EF73" s="44"/>
      <c r="EG73" s="44"/>
      <c r="EH73" s="44"/>
      <c r="EI73" s="44"/>
      <c r="EJ73" s="44"/>
      <c r="EK73" s="44"/>
      <c r="EL73" s="44"/>
      <c r="EM73" s="44"/>
      <c r="EN73" s="44"/>
      <c r="EO73" s="44"/>
      <c r="EP73" s="44"/>
      <c r="EQ73" s="44"/>
      <c r="ER73" s="44"/>
      <c r="ES73" s="44"/>
      <c r="ET73" s="44"/>
      <c r="EU73" s="44"/>
      <c r="EV73" s="44"/>
      <c r="EW73" s="44"/>
      <c r="EX73" s="44"/>
      <c r="EY73" s="44"/>
      <c r="EZ73" s="44"/>
      <c r="FA73" s="44"/>
      <c r="FB73" s="44"/>
      <c r="FC73" s="44"/>
      <c r="FD73" s="44"/>
      <c r="FE73" s="44"/>
      <c r="FF73" s="44"/>
      <c r="FG73" s="44"/>
      <c r="FH73" s="44"/>
      <c r="FI73" s="44"/>
      <c r="FJ73" s="44"/>
      <c r="FK73" s="44"/>
    </row>
    <row r="74" spans="1:167" s="44" customFormat="1" ht="16.5" customHeight="1" x14ac:dyDescent="0.3">
      <c r="A74" s="53" t="s">
        <v>337</v>
      </c>
      <c r="B74" s="48" t="s">
        <v>338</v>
      </c>
      <c r="C74" s="89"/>
      <c r="D74" s="88"/>
      <c r="E74" s="88"/>
      <c r="F74" s="88"/>
      <c r="G74" s="67"/>
      <c r="H74" s="67"/>
    </row>
    <row r="75" spans="1:167" s="44" customFormat="1" ht="16.5" customHeight="1" x14ac:dyDescent="0.3">
      <c r="A75" s="53" t="s">
        <v>339</v>
      </c>
      <c r="B75" s="54" t="s">
        <v>231</v>
      </c>
      <c r="C75" s="89">
        <f t="shared" ref="C75:H75" si="27">C76+C77</f>
        <v>0</v>
      </c>
      <c r="D75" s="89">
        <f t="shared" si="27"/>
        <v>32000</v>
      </c>
      <c r="E75" s="89">
        <f t="shared" si="27"/>
        <v>32000</v>
      </c>
      <c r="F75" s="89">
        <f t="shared" si="27"/>
        <v>3000</v>
      </c>
      <c r="G75" s="89">
        <f t="shared" si="27"/>
        <v>918</v>
      </c>
      <c r="H75" s="89">
        <f t="shared" si="27"/>
        <v>918</v>
      </c>
    </row>
    <row r="76" spans="1:167" s="44" customFormat="1" ht="16.5" customHeight="1" x14ac:dyDescent="0.3">
      <c r="A76" s="53" t="s">
        <v>340</v>
      </c>
      <c r="B76" s="55" t="s">
        <v>341</v>
      </c>
      <c r="C76" s="89"/>
      <c r="D76" s="88"/>
      <c r="E76" s="88"/>
      <c r="F76" s="88"/>
      <c r="G76" s="67"/>
      <c r="H76" s="67"/>
    </row>
    <row r="77" spans="1:167" ht="16.5" customHeight="1" x14ac:dyDescent="0.3">
      <c r="A77" s="53" t="s">
        <v>342</v>
      </c>
      <c r="B77" s="55" t="s">
        <v>343</v>
      </c>
      <c r="C77" s="89"/>
      <c r="D77" s="88">
        <v>32000</v>
      </c>
      <c r="E77" s="88">
        <v>32000</v>
      </c>
      <c r="F77" s="88">
        <v>3000</v>
      </c>
      <c r="G77" s="67">
        <v>918</v>
      </c>
      <c r="H77" s="67">
        <v>918</v>
      </c>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4"/>
      <c r="BH77" s="44"/>
      <c r="BI77" s="44"/>
      <c r="BJ77" s="44"/>
      <c r="BK77" s="44"/>
      <c r="BL77" s="44"/>
      <c r="BM77" s="44"/>
      <c r="BN77" s="44"/>
      <c r="BO77" s="44"/>
      <c r="BP77" s="44"/>
      <c r="BQ77" s="44"/>
      <c r="BR77" s="44"/>
      <c r="BS77" s="44"/>
      <c r="BT77" s="44"/>
      <c r="BU77" s="44"/>
      <c r="BV77" s="44"/>
      <c r="BW77" s="44"/>
      <c r="BX77" s="44"/>
      <c r="BY77" s="44"/>
      <c r="BZ77" s="44"/>
      <c r="CA77" s="44"/>
      <c r="CB77" s="44"/>
      <c r="CC77" s="44"/>
      <c r="CD77" s="44"/>
      <c r="CE77" s="44"/>
      <c r="CF77" s="44"/>
      <c r="CG77" s="44"/>
      <c r="CH77" s="44"/>
      <c r="CI77" s="44"/>
      <c r="CJ77" s="44"/>
      <c r="CK77" s="44"/>
      <c r="CL77" s="44"/>
      <c r="CM77" s="44"/>
      <c r="CN77" s="44"/>
      <c r="CO77" s="44"/>
      <c r="CP77" s="44"/>
      <c r="CQ77" s="44"/>
      <c r="CR77" s="44"/>
      <c r="CS77" s="44"/>
      <c r="CT77" s="44"/>
      <c r="CU77" s="44"/>
      <c r="CV77" s="44"/>
      <c r="CW77" s="44"/>
      <c r="CX77" s="44"/>
      <c r="CY77" s="44"/>
      <c r="CZ77" s="44"/>
      <c r="DA77" s="44"/>
      <c r="DB77" s="44"/>
      <c r="DC77" s="44"/>
      <c r="DD77" s="44"/>
      <c r="DE77" s="44"/>
      <c r="DF77" s="44"/>
      <c r="DG77" s="44"/>
      <c r="DH77" s="44"/>
      <c r="DI77" s="44"/>
      <c r="DJ77" s="44"/>
      <c r="DK77" s="44"/>
      <c r="DL77" s="44"/>
      <c r="DM77" s="44"/>
      <c r="DN77" s="44"/>
      <c r="DO77" s="44"/>
      <c r="DP77" s="44"/>
      <c r="DQ77" s="44"/>
      <c r="DR77" s="44"/>
      <c r="DS77" s="44"/>
      <c r="DT77" s="44"/>
      <c r="DU77" s="44"/>
      <c r="DV77" s="44"/>
      <c r="DW77" s="44"/>
      <c r="DX77" s="44"/>
      <c r="DY77" s="44"/>
      <c r="DZ77" s="44"/>
      <c r="EA77" s="44"/>
      <c r="EB77" s="44"/>
      <c r="EC77" s="44"/>
      <c r="ED77" s="44"/>
      <c r="EE77" s="44"/>
      <c r="EF77" s="44"/>
      <c r="EG77" s="44"/>
      <c r="EH77" s="44"/>
      <c r="EI77" s="44"/>
      <c r="EJ77" s="44"/>
      <c r="EK77" s="44"/>
      <c r="EL77" s="44"/>
      <c r="EM77" s="44"/>
      <c r="EN77" s="44"/>
      <c r="EO77" s="44"/>
      <c r="EP77" s="44"/>
      <c r="EQ77" s="44"/>
      <c r="ER77" s="44"/>
      <c r="ES77" s="44"/>
      <c r="ET77" s="44"/>
      <c r="EU77" s="44"/>
      <c r="EV77" s="44"/>
      <c r="EW77" s="44"/>
      <c r="EX77" s="44"/>
      <c r="EY77" s="44"/>
      <c r="EZ77" s="44"/>
      <c r="FA77" s="44"/>
      <c r="FB77" s="44"/>
      <c r="FC77" s="44"/>
      <c r="FD77" s="44"/>
      <c r="FE77" s="44"/>
      <c r="FF77" s="44"/>
      <c r="FG77" s="44"/>
      <c r="FH77" s="44"/>
      <c r="FI77" s="44"/>
      <c r="FJ77" s="44"/>
      <c r="FK77" s="44"/>
    </row>
    <row r="78" spans="1:167" s="44" customFormat="1" ht="16.5" customHeight="1" x14ac:dyDescent="0.3">
      <c r="A78" s="46" t="s">
        <v>344</v>
      </c>
      <c r="B78" s="45" t="s">
        <v>233</v>
      </c>
      <c r="C78" s="88">
        <f t="shared" ref="C78:H78" si="28">+C79</f>
        <v>0</v>
      </c>
      <c r="D78" s="88">
        <f t="shared" si="28"/>
        <v>0</v>
      </c>
      <c r="E78" s="88">
        <f t="shared" si="28"/>
        <v>0</v>
      </c>
      <c r="F78" s="88">
        <f t="shared" si="28"/>
        <v>0</v>
      </c>
      <c r="G78" s="88">
        <f t="shared" si="28"/>
        <v>0</v>
      </c>
      <c r="H78" s="88">
        <f t="shared" si="28"/>
        <v>0</v>
      </c>
    </row>
    <row r="79" spans="1:167" s="44" customFormat="1" ht="16.5" customHeight="1" x14ac:dyDescent="0.3">
      <c r="A79" s="46" t="s">
        <v>345</v>
      </c>
      <c r="B79" s="45" t="s">
        <v>235</v>
      </c>
      <c r="C79" s="88">
        <f t="shared" ref="C79:H79" si="29">+C80+C85</f>
        <v>0</v>
      </c>
      <c r="D79" s="88">
        <f t="shared" si="29"/>
        <v>0</v>
      </c>
      <c r="E79" s="88">
        <f t="shared" si="29"/>
        <v>0</v>
      </c>
      <c r="F79" s="88">
        <f t="shared" si="29"/>
        <v>0</v>
      </c>
      <c r="G79" s="88">
        <f t="shared" si="29"/>
        <v>0</v>
      </c>
      <c r="H79" s="88">
        <f t="shared" si="29"/>
        <v>0</v>
      </c>
    </row>
    <row r="80" spans="1:167" s="44" customFormat="1" ht="16.5" customHeight="1" x14ac:dyDescent="0.3">
      <c r="A80" s="46" t="s">
        <v>346</v>
      </c>
      <c r="B80" s="45" t="s">
        <v>347</v>
      </c>
      <c r="C80" s="88">
        <f t="shared" ref="C80:H80" si="30">+C82+C84+C83+C81</f>
        <v>0</v>
      </c>
      <c r="D80" s="88">
        <f t="shared" si="30"/>
        <v>0</v>
      </c>
      <c r="E80" s="88">
        <f t="shared" si="30"/>
        <v>0</v>
      </c>
      <c r="F80" s="88">
        <f t="shared" si="30"/>
        <v>0</v>
      </c>
      <c r="G80" s="88">
        <f t="shared" si="30"/>
        <v>0</v>
      </c>
      <c r="H80" s="88">
        <f t="shared" si="30"/>
        <v>0</v>
      </c>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c r="BG80" s="36"/>
      <c r="BH80" s="36"/>
      <c r="BI80" s="36"/>
      <c r="BJ80" s="36"/>
      <c r="BK80" s="36"/>
      <c r="BL80" s="36"/>
      <c r="BM80" s="36"/>
      <c r="BN80" s="36"/>
      <c r="BO80" s="36"/>
      <c r="BP80" s="36"/>
      <c r="BQ80" s="36"/>
      <c r="BR80" s="36"/>
      <c r="BS80" s="36"/>
      <c r="BT80" s="36"/>
      <c r="BU80" s="36"/>
      <c r="BV80" s="36"/>
      <c r="BW80" s="36"/>
      <c r="BX80" s="36"/>
      <c r="BY80" s="36"/>
      <c r="BZ80" s="36"/>
      <c r="CA80" s="36"/>
      <c r="CB80" s="36"/>
      <c r="CC80" s="36"/>
      <c r="CD80" s="36"/>
      <c r="CE80" s="36"/>
      <c r="CF80" s="36"/>
      <c r="CG80" s="36"/>
      <c r="CH80" s="36"/>
      <c r="CI80" s="36"/>
      <c r="CJ80" s="36"/>
      <c r="CK80" s="36"/>
      <c r="CL80" s="36"/>
      <c r="CM80" s="36"/>
      <c r="CN80" s="36"/>
      <c r="CO80" s="36"/>
      <c r="CP80" s="36"/>
      <c r="CQ80" s="36"/>
      <c r="CR80" s="36"/>
      <c r="CS80" s="36"/>
      <c r="CT80" s="36"/>
      <c r="CU80" s="36"/>
      <c r="CV80" s="36"/>
      <c r="CW80" s="36"/>
      <c r="CX80" s="36"/>
      <c r="CY80" s="36"/>
      <c r="CZ80" s="36"/>
      <c r="DA80" s="36"/>
      <c r="DB80" s="36"/>
      <c r="DC80" s="36"/>
      <c r="DD80" s="36"/>
      <c r="DE80" s="36"/>
      <c r="DF80" s="36"/>
      <c r="DG80" s="36"/>
      <c r="DH80" s="36"/>
      <c r="DI80" s="36"/>
      <c r="DJ80" s="36"/>
      <c r="DK80" s="36"/>
      <c r="DL80" s="36"/>
      <c r="DM80" s="36"/>
      <c r="DN80" s="36"/>
      <c r="DO80" s="36"/>
      <c r="DP80" s="36"/>
      <c r="DQ80" s="36"/>
      <c r="DR80" s="36"/>
      <c r="DS80" s="36"/>
      <c r="DT80" s="36"/>
      <c r="DU80" s="36"/>
      <c r="DV80" s="36"/>
      <c r="DW80" s="36"/>
      <c r="DX80" s="36"/>
      <c r="DY80" s="36"/>
      <c r="DZ80" s="36"/>
      <c r="EA80" s="36"/>
      <c r="EB80" s="36"/>
      <c r="EC80" s="36"/>
      <c r="ED80" s="36"/>
      <c r="EE80" s="36"/>
      <c r="EF80" s="36"/>
      <c r="EG80" s="36"/>
      <c r="EH80" s="36"/>
      <c r="EI80" s="36"/>
      <c r="EJ80" s="36"/>
      <c r="EK80" s="36"/>
      <c r="EL80" s="36"/>
      <c r="EM80" s="36"/>
      <c r="EN80" s="36"/>
      <c r="EO80" s="36"/>
      <c r="EP80" s="36"/>
      <c r="EQ80" s="36"/>
      <c r="ER80" s="36"/>
      <c r="ES80" s="36"/>
      <c r="ET80" s="36"/>
      <c r="EU80" s="36"/>
      <c r="EV80" s="36"/>
      <c r="EW80" s="36"/>
      <c r="EX80" s="36"/>
      <c r="EY80" s="36"/>
      <c r="EZ80" s="36"/>
      <c r="FA80" s="36"/>
      <c r="FB80" s="36"/>
      <c r="FC80" s="36"/>
      <c r="FD80" s="36"/>
      <c r="FE80" s="36"/>
      <c r="FF80" s="36"/>
      <c r="FG80" s="36"/>
      <c r="FH80" s="36"/>
      <c r="FI80" s="36"/>
      <c r="FJ80" s="36"/>
      <c r="FK80" s="36"/>
    </row>
    <row r="81" spans="1:167" s="44" customFormat="1" ht="16.5" customHeight="1" x14ac:dyDescent="0.3">
      <c r="A81" s="46" t="s">
        <v>348</v>
      </c>
      <c r="B81" s="47" t="s">
        <v>349</v>
      </c>
      <c r="C81" s="88"/>
      <c r="D81" s="88"/>
      <c r="E81" s="88"/>
      <c r="F81" s="88"/>
      <c r="G81" s="67"/>
      <c r="H81" s="67"/>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c r="BF81" s="36"/>
      <c r="BG81" s="36"/>
      <c r="BH81" s="36"/>
      <c r="BI81" s="36"/>
      <c r="BJ81" s="36"/>
      <c r="BK81" s="36"/>
      <c r="BL81" s="36"/>
      <c r="BM81" s="36"/>
      <c r="BN81" s="36"/>
      <c r="BO81" s="36"/>
      <c r="BP81" s="36"/>
      <c r="BQ81" s="36"/>
      <c r="BR81" s="36"/>
      <c r="BS81" s="36"/>
      <c r="BT81" s="36"/>
      <c r="BU81" s="36"/>
      <c r="BV81" s="36"/>
      <c r="BW81" s="36"/>
      <c r="BX81" s="36"/>
      <c r="BY81" s="36"/>
      <c r="BZ81" s="36"/>
      <c r="CA81" s="36"/>
      <c r="CB81" s="36"/>
      <c r="CC81" s="36"/>
      <c r="CD81" s="36"/>
      <c r="CE81" s="36"/>
      <c r="CF81" s="36"/>
      <c r="CG81" s="36"/>
      <c r="CH81" s="36"/>
      <c r="CI81" s="36"/>
      <c r="CJ81" s="36"/>
      <c r="CK81" s="36"/>
      <c r="CL81" s="36"/>
      <c r="CM81" s="36"/>
      <c r="CN81" s="36"/>
      <c r="CO81" s="36"/>
      <c r="CP81" s="36"/>
      <c r="CQ81" s="36"/>
      <c r="CR81" s="36"/>
      <c r="CS81" s="36"/>
      <c r="CT81" s="36"/>
      <c r="CU81" s="36"/>
      <c r="CV81" s="36"/>
      <c r="CW81" s="36"/>
      <c r="CX81" s="36"/>
      <c r="CY81" s="36"/>
      <c r="CZ81" s="36"/>
      <c r="DA81" s="36"/>
      <c r="DB81" s="36"/>
      <c r="DC81" s="36"/>
      <c r="DD81" s="36"/>
      <c r="DE81" s="36"/>
      <c r="DF81" s="36"/>
      <c r="DG81" s="36"/>
      <c r="DH81" s="36"/>
      <c r="DI81" s="36"/>
      <c r="DJ81" s="36"/>
      <c r="DK81" s="36"/>
      <c r="DL81" s="36"/>
      <c r="DM81" s="36"/>
      <c r="DN81" s="36"/>
      <c r="DO81" s="36"/>
      <c r="DP81" s="36"/>
      <c r="DQ81" s="36"/>
      <c r="DR81" s="36"/>
      <c r="DS81" s="36"/>
      <c r="DT81" s="36"/>
      <c r="DU81" s="36"/>
      <c r="DV81" s="36"/>
      <c r="DW81" s="36"/>
      <c r="DX81" s="36"/>
      <c r="DY81" s="36"/>
      <c r="DZ81" s="36"/>
      <c r="EA81" s="36"/>
      <c r="EB81" s="36"/>
      <c r="EC81" s="36"/>
      <c r="ED81" s="36"/>
      <c r="EE81" s="36"/>
      <c r="EF81" s="36"/>
      <c r="EG81" s="36"/>
      <c r="EH81" s="36"/>
      <c r="EI81" s="36"/>
      <c r="EJ81" s="36"/>
      <c r="EK81" s="36"/>
      <c r="EL81" s="36"/>
      <c r="EM81" s="36"/>
      <c r="EN81" s="36"/>
      <c r="EO81" s="36"/>
      <c r="EP81" s="36"/>
      <c r="EQ81" s="36"/>
      <c r="ER81" s="36"/>
      <c r="ES81" s="36"/>
      <c r="ET81" s="36"/>
      <c r="EU81" s="36"/>
      <c r="EV81" s="36"/>
      <c r="EW81" s="36"/>
      <c r="EX81" s="36"/>
      <c r="EY81" s="36"/>
      <c r="EZ81" s="36"/>
      <c r="FA81" s="36"/>
      <c r="FB81" s="36"/>
      <c r="FC81" s="36"/>
      <c r="FD81" s="36"/>
      <c r="FE81" s="36"/>
      <c r="FF81" s="36"/>
      <c r="FG81" s="36"/>
      <c r="FH81" s="36"/>
      <c r="FI81" s="36"/>
      <c r="FJ81" s="36"/>
      <c r="FK81" s="36"/>
    </row>
    <row r="82" spans="1:167" s="44" customFormat="1" ht="16.5" customHeight="1" x14ac:dyDescent="0.3">
      <c r="A82" s="53" t="s">
        <v>350</v>
      </c>
      <c r="B82" s="48" t="s">
        <v>351</v>
      </c>
      <c r="C82" s="89"/>
      <c r="D82" s="88"/>
      <c r="E82" s="88"/>
      <c r="F82" s="88"/>
      <c r="G82" s="67"/>
      <c r="H82" s="67"/>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c r="BK82" s="36"/>
      <c r="BL82" s="36"/>
      <c r="BM82" s="36"/>
      <c r="BN82" s="36"/>
      <c r="BO82" s="36"/>
      <c r="BP82" s="36"/>
      <c r="BQ82" s="36"/>
      <c r="BR82" s="36"/>
      <c r="BS82" s="36"/>
      <c r="BT82" s="36"/>
      <c r="BU82" s="36"/>
      <c r="BV82" s="36"/>
      <c r="BW82" s="36"/>
      <c r="BX82" s="36"/>
      <c r="BY82" s="36"/>
      <c r="BZ82" s="36"/>
      <c r="CA82" s="36"/>
      <c r="CB82" s="36"/>
      <c r="CC82" s="36"/>
      <c r="CD82" s="36"/>
      <c r="CE82" s="36"/>
      <c r="CF82" s="36"/>
      <c r="CG82" s="36"/>
      <c r="CH82" s="36"/>
      <c r="CI82" s="36"/>
      <c r="CJ82" s="36"/>
      <c r="CK82" s="36"/>
      <c r="CL82" s="36"/>
      <c r="CM82" s="36"/>
      <c r="CN82" s="36"/>
      <c r="CO82" s="36"/>
      <c r="CP82" s="36"/>
      <c r="CQ82" s="36"/>
      <c r="CR82" s="36"/>
      <c r="CS82" s="36"/>
      <c r="CT82" s="36"/>
      <c r="CU82" s="36"/>
      <c r="CV82" s="36"/>
      <c r="CW82" s="36"/>
      <c r="CX82" s="36"/>
      <c r="CY82" s="36"/>
      <c r="CZ82" s="36"/>
      <c r="DA82" s="36"/>
      <c r="DB82" s="36"/>
      <c r="DC82" s="36"/>
      <c r="DD82" s="36"/>
      <c r="DE82" s="36"/>
      <c r="DF82" s="36"/>
      <c r="DG82" s="36"/>
      <c r="DH82" s="36"/>
      <c r="DI82" s="36"/>
      <c r="DJ82" s="36"/>
      <c r="DK82" s="36"/>
      <c r="DL82" s="36"/>
      <c r="DM82" s="36"/>
      <c r="DN82" s="36"/>
      <c r="DO82" s="36"/>
      <c r="DP82" s="36"/>
      <c r="DQ82" s="36"/>
      <c r="DR82" s="36"/>
      <c r="DS82" s="36"/>
      <c r="DT82" s="36"/>
      <c r="DU82" s="36"/>
      <c r="DV82" s="36"/>
      <c r="DW82" s="36"/>
      <c r="DX82" s="36"/>
      <c r="DY82" s="36"/>
      <c r="DZ82" s="36"/>
      <c r="EA82" s="36"/>
      <c r="EB82" s="36"/>
      <c r="EC82" s="36"/>
      <c r="ED82" s="36"/>
      <c r="EE82" s="36"/>
      <c r="EF82" s="36"/>
      <c r="EG82" s="36"/>
      <c r="EH82" s="36"/>
      <c r="EI82" s="36"/>
      <c r="EJ82" s="36"/>
      <c r="EK82" s="36"/>
      <c r="EL82" s="36"/>
      <c r="EM82" s="36"/>
      <c r="EN82" s="36"/>
      <c r="EO82" s="36"/>
      <c r="EP82" s="36"/>
      <c r="EQ82" s="36"/>
      <c r="ER82" s="36"/>
      <c r="ES82" s="36"/>
      <c r="ET82" s="36"/>
      <c r="EU82" s="36"/>
      <c r="EV82" s="36"/>
      <c r="EW82" s="36"/>
      <c r="EX82" s="36"/>
      <c r="EY82" s="36"/>
      <c r="EZ82" s="36"/>
      <c r="FA82" s="36"/>
      <c r="FB82" s="36"/>
      <c r="FC82" s="36"/>
      <c r="FD82" s="36"/>
      <c r="FE82" s="36"/>
      <c r="FF82" s="36"/>
      <c r="FG82" s="36"/>
      <c r="FH82" s="36"/>
      <c r="FI82" s="36"/>
      <c r="FJ82" s="36"/>
      <c r="FK82" s="36"/>
    </row>
    <row r="83" spans="1:167" s="44" customFormat="1" ht="16.5" customHeight="1" x14ac:dyDescent="0.3">
      <c r="A83" s="53" t="s">
        <v>352</v>
      </c>
      <c r="B83" s="47" t="s">
        <v>353</v>
      </c>
      <c r="C83" s="89"/>
      <c r="D83" s="88"/>
      <c r="E83" s="88"/>
      <c r="F83" s="88"/>
      <c r="G83" s="67"/>
      <c r="H83" s="67"/>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36"/>
      <c r="BA83" s="36"/>
      <c r="BB83" s="36"/>
      <c r="BC83" s="36"/>
      <c r="BD83" s="36"/>
      <c r="BE83" s="36"/>
      <c r="BF83" s="36"/>
      <c r="BG83" s="36"/>
      <c r="BH83" s="36"/>
      <c r="BI83" s="36"/>
      <c r="BJ83" s="36"/>
      <c r="BK83" s="36"/>
      <c r="BL83" s="36"/>
      <c r="BM83" s="36"/>
      <c r="BN83" s="36"/>
      <c r="BO83" s="36"/>
      <c r="BP83" s="36"/>
      <c r="BQ83" s="36"/>
      <c r="BR83" s="36"/>
      <c r="BS83" s="36"/>
      <c r="BT83" s="36"/>
      <c r="BU83" s="36"/>
      <c r="BV83" s="36"/>
      <c r="BW83" s="36"/>
      <c r="BX83" s="36"/>
      <c r="BY83" s="36"/>
      <c r="BZ83" s="36"/>
      <c r="CA83" s="36"/>
      <c r="CB83" s="36"/>
      <c r="CC83" s="36"/>
      <c r="CD83" s="36"/>
      <c r="CE83" s="36"/>
      <c r="CF83" s="36"/>
      <c r="CG83" s="36"/>
      <c r="CH83" s="36"/>
      <c r="CI83" s="36"/>
      <c r="CJ83" s="36"/>
      <c r="CK83" s="36"/>
      <c r="CL83" s="36"/>
      <c r="CM83" s="36"/>
      <c r="CN83" s="36"/>
      <c r="CO83" s="36"/>
      <c r="CP83" s="36"/>
      <c r="CQ83" s="36"/>
      <c r="CR83" s="36"/>
      <c r="CS83" s="36"/>
      <c r="CT83" s="36"/>
      <c r="CU83" s="36"/>
      <c r="CV83" s="36"/>
      <c r="CW83" s="36"/>
      <c r="CX83" s="36"/>
      <c r="CY83" s="36"/>
      <c r="CZ83" s="36"/>
      <c r="DA83" s="36"/>
      <c r="DB83" s="36"/>
      <c r="DC83" s="36"/>
      <c r="DD83" s="36"/>
      <c r="DE83" s="36"/>
      <c r="DF83" s="36"/>
      <c r="DG83" s="36"/>
      <c r="DH83" s="36"/>
      <c r="DI83" s="36"/>
      <c r="DJ83" s="36"/>
      <c r="DK83" s="36"/>
      <c r="DL83" s="36"/>
      <c r="DM83" s="36"/>
      <c r="DN83" s="36"/>
      <c r="DO83" s="36"/>
      <c r="DP83" s="36"/>
      <c r="DQ83" s="36"/>
      <c r="DR83" s="36"/>
      <c r="DS83" s="36"/>
      <c r="DT83" s="36"/>
      <c r="DU83" s="36"/>
      <c r="DV83" s="36"/>
      <c r="DW83" s="36"/>
      <c r="DX83" s="36"/>
      <c r="DY83" s="36"/>
      <c r="DZ83" s="36"/>
      <c r="EA83" s="36"/>
      <c r="EB83" s="36"/>
      <c r="EC83" s="36"/>
      <c r="ED83" s="36"/>
      <c r="EE83" s="36"/>
      <c r="EF83" s="36"/>
      <c r="EG83" s="36"/>
      <c r="EH83" s="36"/>
      <c r="EI83" s="36"/>
      <c r="EJ83" s="36"/>
      <c r="EK83" s="36"/>
      <c r="EL83" s="36"/>
      <c r="EM83" s="36"/>
      <c r="EN83" s="36"/>
      <c r="EO83" s="36"/>
      <c r="EP83" s="36"/>
      <c r="EQ83" s="36"/>
      <c r="ER83" s="36"/>
      <c r="ES83" s="36"/>
      <c r="ET83" s="36"/>
      <c r="EU83" s="36"/>
      <c r="EV83" s="36"/>
      <c r="EW83" s="36"/>
      <c r="EX83" s="36"/>
      <c r="EY83" s="36"/>
      <c r="EZ83" s="36"/>
      <c r="FA83" s="36"/>
      <c r="FB83" s="36"/>
      <c r="FC83" s="36"/>
      <c r="FD83" s="36"/>
      <c r="FE83" s="36"/>
      <c r="FF83" s="36"/>
      <c r="FG83" s="36"/>
      <c r="FH83" s="36"/>
      <c r="FI83" s="36"/>
      <c r="FJ83" s="36"/>
      <c r="FK83" s="36"/>
    </row>
    <row r="84" spans="1:167" ht="16.5" customHeight="1" x14ac:dyDescent="0.3">
      <c r="A84" s="53" t="s">
        <v>354</v>
      </c>
      <c r="B84" s="48" t="s">
        <v>355</v>
      </c>
      <c r="C84" s="89"/>
      <c r="D84" s="88"/>
      <c r="E84" s="88"/>
      <c r="F84" s="88"/>
      <c r="G84" s="67"/>
      <c r="H84" s="67"/>
    </row>
    <row r="85" spans="1:167" ht="16.5" customHeight="1" x14ac:dyDescent="0.3">
      <c r="A85" s="128" t="s">
        <v>356</v>
      </c>
      <c r="B85" s="47" t="s">
        <v>357</v>
      </c>
      <c r="C85" s="89"/>
      <c r="D85" s="88"/>
      <c r="E85" s="88"/>
      <c r="F85" s="88"/>
      <c r="G85" s="67"/>
      <c r="H85" s="67"/>
    </row>
    <row r="86" spans="1:167" ht="16.5" customHeight="1" x14ac:dyDescent="0.3">
      <c r="A86" s="53" t="s">
        <v>243</v>
      </c>
      <c r="B86" s="48" t="s">
        <v>358</v>
      </c>
      <c r="C86" s="89"/>
      <c r="D86" s="88"/>
      <c r="E86" s="88"/>
      <c r="F86" s="88"/>
      <c r="G86" s="67"/>
      <c r="H86" s="67"/>
      <c r="I86" s="50"/>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50"/>
      <c r="AJ86" s="50"/>
      <c r="AK86" s="50"/>
      <c r="AL86" s="50"/>
      <c r="AM86" s="50"/>
      <c r="AN86" s="50"/>
      <c r="AO86" s="50"/>
      <c r="AP86" s="50"/>
      <c r="AQ86" s="50"/>
      <c r="AR86" s="50"/>
      <c r="AS86" s="50"/>
      <c r="AT86" s="50"/>
      <c r="AU86" s="50"/>
      <c r="AV86" s="50"/>
      <c r="AW86" s="50"/>
      <c r="AX86" s="50"/>
      <c r="AY86" s="50"/>
      <c r="AZ86" s="50"/>
      <c r="BA86" s="50"/>
      <c r="BB86" s="50"/>
      <c r="BC86" s="50"/>
      <c r="BD86" s="50"/>
      <c r="BE86" s="50"/>
      <c r="BF86" s="50"/>
      <c r="BG86" s="50"/>
      <c r="BH86" s="50"/>
      <c r="BI86" s="50"/>
      <c r="BJ86" s="50"/>
      <c r="BK86" s="50"/>
      <c r="BL86" s="50"/>
      <c r="BM86" s="50"/>
      <c r="BN86" s="50"/>
      <c r="BO86" s="50"/>
      <c r="BP86" s="50"/>
      <c r="BQ86" s="50"/>
      <c r="BR86" s="50"/>
      <c r="BS86" s="50"/>
      <c r="BT86" s="50"/>
      <c r="BU86" s="50"/>
      <c r="BV86" s="50"/>
      <c r="BW86" s="50"/>
      <c r="BX86" s="50"/>
      <c r="BY86" s="50"/>
      <c r="BZ86" s="50"/>
      <c r="CA86" s="50"/>
      <c r="CB86" s="50"/>
      <c r="CC86" s="50"/>
      <c r="CD86" s="50"/>
      <c r="CE86" s="50"/>
      <c r="CF86" s="50"/>
      <c r="CG86" s="50"/>
      <c r="CH86" s="50"/>
      <c r="CI86" s="50"/>
      <c r="CJ86" s="50"/>
      <c r="CK86" s="50"/>
      <c r="CL86" s="50"/>
      <c r="CM86" s="50"/>
      <c r="CN86" s="50"/>
      <c r="CO86" s="50"/>
      <c r="CP86" s="50"/>
      <c r="CQ86" s="50"/>
      <c r="CR86" s="50"/>
      <c r="CS86" s="50"/>
      <c r="CT86" s="50"/>
      <c r="CU86" s="50"/>
      <c r="CV86" s="50"/>
      <c r="CW86" s="50"/>
      <c r="CX86" s="50"/>
      <c r="CY86" s="50"/>
      <c r="CZ86" s="50"/>
      <c r="DA86" s="50"/>
      <c r="DB86" s="50"/>
      <c r="DC86" s="50"/>
      <c r="DD86" s="50"/>
      <c r="DE86" s="50"/>
      <c r="DF86" s="50"/>
      <c r="DG86" s="50"/>
      <c r="DH86" s="50"/>
      <c r="DI86" s="50"/>
      <c r="DJ86" s="50"/>
      <c r="DK86" s="50"/>
      <c r="DL86" s="50"/>
      <c r="DM86" s="50"/>
      <c r="DN86" s="50"/>
      <c r="DO86" s="50"/>
      <c r="DP86" s="50"/>
      <c r="DQ86" s="50"/>
      <c r="DR86" s="50"/>
      <c r="DS86" s="50"/>
      <c r="DT86" s="50"/>
      <c r="DU86" s="50"/>
      <c r="DV86" s="50"/>
      <c r="DW86" s="50"/>
      <c r="DX86" s="50"/>
      <c r="DY86" s="50"/>
      <c r="DZ86" s="50"/>
      <c r="EA86" s="50"/>
      <c r="EB86" s="50"/>
      <c r="EC86" s="50"/>
      <c r="ED86" s="50"/>
      <c r="EE86" s="50"/>
      <c r="EF86" s="50"/>
      <c r="EG86" s="50"/>
      <c r="EH86" s="50"/>
      <c r="EI86" s="50"/>
      <c r="EJ86" s="50"/>
      <c r="EK86" s="50"/>
      <c r="EL86" s="50"/>
      <c r="EM86" s="50"/>
      <c r="EN86" s="50"/>
      <c r="EO86" s="50"/>
      <c r="EP86" s="50"/>
      <c r="EQ86" s="50"/>
      <c r="ER86" s="50"/>
      <c r="ES86" s="50"/>
      <c r="ET86" s="50"/>
      <c r="EU86" s="50"/>
      <c r="EV86" s="50"/>
      <c r="EW86" s="50"/>
      <c r="EX86" s="50"/>
      <c r="EY86" s="50"/>
      <c r="EZ86" s="50"/>
      <c r="FA86" s="50"/>
      <c r="FB86" s="50"/>
      <c r="FC86" s="50"/>
      <c r="FD86" s="50"/>
      <c r="FE86" s="50"/>
      <c r="FF86" s="50"/>
      <c r="FG86" s="50"/>
      <c r="FH86" s="50"/>
      <c r="FI86" s="50"/>
      <c r="FJ86" s="50"/>
      <c r="FK86" s="50"/>
    </row>
    <row r="87" spans="1:167" ht="16.5" customHeight="1" x14ac:dyDescent="0.3">
      <c r="A87" s="53" t="s">
        <v>359</v>
      </c>
      <c r="B87" s="48" t="s">
        <v>360</v>
      </c>
      <c r="C87" s="88">
        <f>C44-C89+C10+C12+C13+C15+C16+C17-C86</f>
        <v>0</v>
      </c>
      <c r="D87" s="88">
        <f t="shared" ref="D87:H87" si="31">D44-D89+D10+D12+D13+D15+D16+D17-D86</f>
        <v>217995000</v>
      </c>
      <c r="E87" s="88">
        <f t="shared" si="31"/>
        <v>217995000</v>
      </c>
      <c r="F87" s="88">
        <f t="shared" si="31"/>
        <v>66903510</v>
      </c>
      <c r="G87" s="88">
        <f t="shared" si="31"/>
        <v>22177419</v>
      </c>
      <c r="H87" s="88">
        <f t="shared" si="31"/>
        <v>22177419</v>
      </c>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c r="AO87" s="50"/>
      <c r="AP87" s="50"/>
      <c r="AQ87" s="50"/>
      <c r="AR87" s="50"/>
      <c r="AS87" s="50"/>
      <c r="AT87" s="50"/>
      <c r="AU87" s="50"/>
      <c r="AV87" s="50"/>
      <c r="AW87" s="50"/>
      <c r="AX87" s="50"/>
      <c r="AY87" s="50"/>
      <c r="AZ87" s="50"/>
      <c r="BA87" s="50"/>
      <c r="BB87" s="50"/>
      <c r="BC87" s="50"/>
      <c r="BD87" s="50"/>
      <c r="BE87" s="50"/>
      <c r="BF87" s="50"/>
      <c r="BG87" s="50"/>
      <c r="BH87" s="50"/>
      <c r="BI87" s="50"/>
      <c r="BJ87" s="50"/>
      <c r="BK87" s="50"/>
      <c r="BL87" s="50"/>
      <c r="BM87" s="50"/>
      <c r="BN87" s="50"/>
      <c r="BO87" s="50"/>
      <c r="BP87" s="50"/>
      <c r="BQ87" s="50"/>
      <c r="BR87" s="50"/>
      <c r="BS87" s="50"/>
      <c r="BT87" s="50"/>
      <c r="BU87" s="50"/>
      <c r="BV87" s="50"/>
      <c r="BW87" s="50"/>
      <c r="BX87" s="50"/>
      <c r="BY87" s="50"/>
      <c r="BZ87" s="50"/>
      <c r="CA87" s="50"/>
      <c r="CB87" s="50"/>
      <c r="CC87" s="50"/>
      <c r="CD87" s="50"/>
      <c r="CE87" s="50"/>
      <c r="CF87" s="50"/>
      <c r="CG87" s="50"/>
      <c r="CH87" s="50"/>
      <c r="CI87" s="50"/>
      <c r="CJ87" s="50"/>
      <c r="CK87" s="50"/>
      <c r="CL87" s="50"/>
      <c r="CM87" s="50"/>
      <c r="CN87" s="50"/>
      <c r="CO87" s="50"/>
      <c r="CP87" s="50"/>
      <c r="CQ87" s="50"/>
      <c r="CR87" s="50"/>
      <c r="CS87" s="50"/>
      <c r="CT87" s="50"/>
      <c r="CU87" s="50"/>
      <c r="CV87" s="50"/>
      <c r="CW87" s="50"/>
      <c r="CX87" s="50"/>
      <c r="CY87" s="50"/>
      <c r="CZ87" s="50"/>
      <c r="DA87" s="50"/>
      <c r="DB87" s="50"/>
      <c r="DC87" s="50"/>
      <c r="DD87" s="50"/>
      <c r="DE87" s="50"/>
      <c r="DF87" s="50"/>
      <c r="DG87" s="50"/>
      <c r="DH87" s="50"/>
      <c r="DI87" s="50"/>
      <c r="DJ87" s="50"/>
      <c r="DK87" s="50"/>
      <c r="DL87" s="50"/>
      <c r="DM87" s="50"/>
      <c r="DN87" s="50"/>
      <c r="DO87" s="50"/>
      <c r="DP87" s="50"/>
      <c r="DQ87" s="50"/>
      <c r="DR87" s="50"/>
      <c r="DS87" s="50"/>
      <c r="DT87" s="50"/>
      <c r="DU87" s="50"/>
      <c r="DV87" s="50"/>
      <c r="DW87" s="50"/>
      <c r="DX87" s="50"/>
      <c r="DY87" s="50"/>
      <c r="DZ87" s="50"/>
      <c r="EA87" s="50"/>
      <c r="EB87" s="50"/>
      <c r="EC87" s="50"/>
      <c r="ED87" s="50"/>
      <c r="EE87" s="50"/>
      <c r="EF87" s="50"/>
      <c r="EG87" s="50"/>
      <c r="EH87" s="50"/>
      <c r="EI87" s="50"/>
      <c r="EJ87" s="50"/>
      <c r="EK87" s="50"/>
      <c r="EL87" s="50"/>
      <c r="EM87" s="50"/>
      <c r="EN87" s="50"/>
      <c r="EO87" s="50"/>
      <c r="EP87" s="50"/>
      <c r="EQ87" s="50"/>
      <c r="ER87" s="50"/>
      <c r="ES87" s="50"/>
      <c r="ET87" s="50"/>
      <c r="EU87" s="50"/>
      <c r="EV87" s="50"/>
      <c r="EW87" s="50"/>
      <c r="EX87" s="50"/>
      <c r="EY87" s="50"/>
      <c r="EZ87" s="50"/>
      <c r="FA87" s="50"/>
      <c r="FB87" s="50"/>
      <c r="FC87" s="50"/>
      <c r="FD87" s="50"/>
      <c r="FE87" s="50"/>
      <c r="FF87" s="50"/>
      <c r="FG87" s="50"/>
      <c r="FH87" s="50"/>
      <c r="FI87" s="50"/>
      <c r="FJ87" s="50"/>
      <c r="FK87" s="50"/>
    </row>
    <row r="88" spans="1:167" ht="16.5" customHeight="1" x14ac:dyDescent="0.3">
      <c r="A88" s="53"/>
      <c r="B88" s="48" t="s">
        <v>361</v>
      </c>
      <c r="C88" s="88"/>
      <c r="D88" s="88"/>
      <c r="E88" s="88"/>
      <c r="F88" s="88"/>
      <c r="G88" s="88">
        <v>-119</v>
      </c>
      <c r="H88" s="88">
        <v>-119</v>
      </c>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c r="AO88" s="50"/>
      <c r="AP88" s="50"/>
      <c r="AQ88" s="50"/>
      <c r="AR88" s="50"/>
      <c r="AS88" s="50"/>
      <c r="AT88" s="50"/>
      <c r="AU88" s="50"/>
      <c r="AV88" s="50"/>
      <c r="AW88" s="50"/>
      <c r="AX88" s="50"/>
      <c r="AY88" s="50"/>
      <c r="AZ88" s="50"/>
      <c r="BA88" s="50"/>
      <c r="BB88" s="50"/>
      <c r="BC88" s="50"/>
      <c r="BD88" s="50"/>
      <c r="BE88" s="50"/>
      <c r="BF88" s="50"/>
      <c r="BG88" s="50"/>
      <c r="BH88" s="50"/>
      <c r="BI88" s="50"/>
      <c r="BJ88" s="50"/>
      <c r="BK88" s="50"/>
      <c r="BL88" s="50"/>
      <c r="BM88" s="50"/>
      <c r="BN88" s="50"/>
      <c r="BO88" s="50"/>
      <c r="BP88" s="50"/>
      <c r="BQ88" s="50"/>
      <c r="BR88" s="50"/>
      <c r="BS88" s="50"/>
      <c r="BT88" s="50"/>
      <c r="BU88" s="50"/>
      <c r="BV88" s="50"/>
      <c r="BW88" s="50"/>
      <c r="BX88" s="50"/>
      <c r="BY88" s="50"/>
      <c r="BZ88" s="50"/>
      <c r="CA88" s="50"/>
      <c r="CB88" s="50"/>
      <c r="CC88" s="50"/>
      <c r="CD88" s="50"/>
      <c r="CE88" s="50"/>
      <c r="CF88" s="50"/>
      <c r="CG88" s="50"/>
      <c r="CH88" s="50"/>
      <c r="CI88" s="50"/>
      <c r="CJ88" s="50"/>
      <c r="CK88" s="50"/>
      <c r="CL88" s="50"/>
      <c r="CM88" s="50"/>
      <c r="CN88" s="50"/>
      <c r="CO88" s="50"/>
      <c r="CP88" s="50"/>
      <c r="CQ88" s="50"/>
      <c r="CR88" s="50"/>
      <c r="CS88" s="50"/>
      <c r="CT88" s="50"/>
      <c r="CU88" s="50"/>
      <c r="CV88" s="50"/>
      <c r="CW88" s="50"/>
      <c r="CX88" s="50"/>
      <c r="CY88" s="50"/>
      <c r="CZ88" s="50"/>
      <c r="DA88" s="50"/>
      <c r="DB88" s="50"/>
      <c r="DC88" s="50"/>
      <c r="DD88" s="50"/>
      <c r="DE88" s="50"/>
      <c r="DF88" s="50"/>
      <c r="DG88" s="50"/>
      <c r="DH88" s="50"/>
      <c r="DI88" s="50"/>
      <c r="DJ88" s="50"/>
      <c r="DK88" s="50"/>
      <c r="DL88" s="50"/>
      <c r="DM88" s="50"/>
      <c r="DN88" s="50"/>
      <c r="DO88" s="50"/>
      <c r="DP88" s="50"/>
      <c r="DQ88" s="50"/>
      <c r="DR88" s="50"/>
      <c r="DS88" s="50"/>
      <c r="DT88" s="50"/>
      <c r="DU88" s="50"/>
      <c r="DV88" s="50"/>
      <c r="DW88" s="50"/>
      <c r="DX88" s="50"/>
      <c r="DY88" s="50"/>
      <c r="DZ88" s="50"/>
      <c r="EA88" s="50"/>
      <c r="EB88" s="50"/>
      <c r="EC88" s="50"/>
      <c r="ED88" s="50"/>
      <c r="EE88" s="50"/>
      <c r="EF88" s="50"/>
      <c r="EG88" s="50"/>
      <c r="EH88" s="50"/>
      <c r="EI88" s="50"/>
      <c r="EJ88" s="50"/>
      <c r="EK88" s="50"/>
      <c r="EL88" s="50"/>
      <c r="EM88" s="50"/>
      <c r="EN88" s="50"/>
      <c r="EO88" s="50"/>
      <c r="EP88" s="50"/>
      <c r="EQ88" s="50"/>
      <c r="ER88" s="50"/>
      <c r="ES88" s="50"/>
      <c r="ET88" s="50"/>
      <c r="EU88" s="50"/>
      <c r="EV88" s="50"/>
      <c r="EW88" s="50"/>
      <c r="EX88" s="50"/>
      <c r="EY88" s="50"/>
      <c r="EZ88" s="50"/>
      <c r="FA88" s="50"/>
      <c r="FB88" s="50"/>
      <c r="FC88" s="50"/>
      <c r="FD88" s="50"/>
      <c r="FE88" s="50"/>
      <c r="FF88" s="50"/>
      <c r="FG88" s="50"/>
      <c r="FH88" s="50"/>
      <c r="FI88" s="50"/>
      <c r="FJ88" s="50"/>
      <c r="FK88" s="50"/>
    </row>
    <row r="89" spans="1:167" ht="16.5" customHeight="1" x14ac:dyDescent="0.35">
      <c r="A89" s="53" t="s">
        <v>362</v>
      </c>
      <c r="B89" s="45" t="s">
        <v>363</v>
      </c>
      <c r="C89" s="90">
        <f>+C90+C179+C218+C222+C247+C249</f>
        <v>0</v>
      </c>
      <c r="D89" s="90">
        <f t="shared" ref="D89:H89" si="32">+D90+D179+D218+D222+D247+D249</f>
        <v>124020550</v>
      </c>
      <c r="E89" s="90">
        <f t="shared" si="32"/>
        <v>146777200</v>
      </c>
      <c r="F89" s="90">
        <f t="shared" si="32"/>
        <v>146777200</v>
      </c>
      <c r="G89" s="90">
        <f t="shared" si="32"/>
        <v>83424942.520000011</v>
      </c>
      <c r="H89" s="90">
        <f t="shared" si="32"/>
        <v>83424942.520000011</v>
      </c>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c r="AO89" s="50"/>
      <c r="AP89" s="50"/>
      <c r="AQ89" s="50"/>
      <c r="AR89" s="50"/>
      <c r="AS89" s="50"/>
      <c r="AT89" s="50"/>
      <c r="AU89" s="50"/>
      <c r="AV89" s="50"/>
      <c r="AW89" s="50"/>
      <c r="AX89" s="50"/>
      <c r="AY89" s="50"/>
      <c r="AZ89" s="50"/>
      <c r="BA89" s="50"/>
      <c r="BB89" s="50"/>
      <c r="BC89" s="50"/>
      <c r="BD89" s="50"/>
      <c r="BE89" s="50"/>
      <c r="BF89" s="50"/>
      <c r="BG89" s="50"/>
      <c r="BH89" s="50"/>
      <c r="BI89" s="50"/>
      <c r="BJ89" s="50"/>
      <c r="BK89" s="50"/>
      <c r="BL89" s="50"/>
      <c r="BM89" s="50"/>
      <c r="BN89" s="50"/>
      <c r="BO89" s="50"/>
      <c r="BP89" s="50"/>
      <c r="BQ89" s="50"/>
      <c r="BR89" s="50"/>
      <c r="BS89" s="50"/>
      <c r="BT89" s="50"/>
      <c r="BU89" s="50"/>
      <c r="BV89" s="50"/>
      <c r="BW89" s="50"/>
      <c r="BX89" s="50"/>
      <c r="BY89" s="50"/>
      <c r="BZ89" s="50"/>
      <c r="CA89" s="50"/>
      <c r="CB89" s="50"/>
      <c r="CC89" s="50"/>
      <c r="CD89" s="50"/>
      <c r="CE89" s="50"/>
      <c r="CF89" s="50"/>
      <c r="CG89" s="50"/>
      <c r="CH89" s="50"/>
      <c r="CI89" s="50"/>
      <c r="CJ89" s="50"/>
      <c r="CK89" s="50"/>
      <c r="CL89" s="50"/>
      <c r="CM89" s="50"/>
      <c r="CN89" s="50"/>
      <c r="CO89" s="50"/>
      <c r="CP89" s="50"/>
      <c r="CQ89" s="50"/>
      <c r="CR89" s="50"/>
      <c r="CS89" s="50"/>
      <c r="CT89" s="50"/>
      <c r="CU89" s="50"/>
      <c r="CV89" s="50"/>
      <c r="CW89" s="50"/>
      <c r="CX89" s="50"/>
      <c r="CY89" s="50"/>
      <c r="CZ89" s="50"/>
      <c r="DA89" s="50"/>
      <c r="DB89" s="50"/>
      <c r="DC89" s="50"/>
      <c r="DD89" s="50"/>
      <c r="DE89" s="50"/>
      <c r="DF89" s="50"/>
      <c r="DG89" s="50"/>
      <c r="DH89" s="50"/>
      <c r="DI89" s="50"/>
      <c r="DJ89" s="50"/>
      <c r="DK89" s="50"/>
      <c r="DL89" s="50"/>
      <c r="DM89" s="50"/>
      <c r="DN89" s="50"/>
      <c r="DO89" s="50"/>
      <c r="DP89" s="50"/>
      <c r="DQ89" s="50"/>
      <c r="DR89" s="50"/>
      <c r="DS89" s="50"/>
      <c r="DT89" s="50"/>
      <c r="DU89" s="50"/>
      <c r="DV89" s="50"/>
      <c r="DW89" s="50"/>
      <c r="DX89" s="50"/>
      <c r="DY89" s="50"/>
      <c r="DZ89" s="50"/>
      <c r="EA89" s="50"/>
      <c r="EB89" s="50"/>
      <c r="EC89" s="50"/>
      <c r="ED89" s="50"/>
      <c r="EE89" s="50"/>
      <c r="EF89" s="50"/>
      <c r="EG89" s="50"/>
      <c r="EH89" s="50"/>
      <c r="EI89" s="50"/>
      <c r="EJ89" s="50"/>
      <c r="EK89" s="50"/>
      <c r="EL89" s="50"/>
      <c r="EM89" s="50"/>
      <c r="EN89" s="50"/>
      <c r="EO89" s="50"/>
      <c r="EP89" s="50"/>
      <c r="EQ89" s="50"/>
      <c r="ER89" s="50"/>
      <c r="ES89" s="50"/>
      <c r="ET89" s="50"/>
      <c r="EU89" s="50"/>
      <c r="EV89" s="50"/>
      <c r="EW89" s="50"/>
      <c r="EX89" s="50"/>
      <c r="EY89" s="50"/>
      <c r="EZ89" s="50"/>
      <c r="FA89" s="50"/>
      <c r="FB89" s="50"/>
      <c r="FC89" s="50"/>
      <c r="FD89" s="50"/>
      <c r="FE89" s="50"/>
      <c r="FF89" s="50"/>
      <c r="FG89" s="50"/>
      <c r="FH89" s="50"/>
      <c r="FI89" s="50"/>
      <c r="FJ89" s="50"/>
      <c r="FK89" s="50"/>
    </row>
    <row r="90" spans="1:167" s="50" customFormat="1" ht="16.5" customHeight="1" x14ac:dyDescent="0.3">
      <c r="A90" s="46" t="s">
        <v>364</v>
      </c>
      <c r="B90" s="45" t="s">
        <v>365</v>
      </c>
      <c r="C90" s="88">
        <f>+C91+C107+C143+C171+C175</f>
        <v>0</v>
      </c>
      <c r="D90" s="88">
        <f t="shared" ref="D90:H90" si="33">+D91+D107+D143+D171+D175</f>
        <v>49703960</v>
      </c>
      <c r="E90" s="88">
        <f t="shared" si="33"/>
        <v>73993610</v>
      </c>
      <c r="F90" s="88">
        <f t="shared" si="33"/>
        <v>73993610</v>
      </c>
      <c r="G90" s="88">
        <f t="shared" si="33"/>
        <v>48608483.150000006</v>
      </c>
      <c r="H90" s="88">
        <f t="shared" si="33"/>
        <v>48608483.150000006</v>
      </c>
    </row>
    <row r="91" spans="1:167" s="50" customFormat="1" ht="16.5" customHeight="1" x14ac:dyDescent="0.3">
      <c r="A91" s="53" t="s">
        <v>366</v>
      </c>
      <c r="B91" s="45" t="s">
        <v>367</v>
      </c>
      <c r="C91" s="88">
        <f t="shared" ref="C91:H91" si="34">+C92+C104+C105+C95+C98+C93+C94</f>
        <v>0</v>
      </c>
      <c r="D91" s="88">
        <f t="shared" si="34"/>
        <v>27298350</v>
      </c>
      <c r="E91" s="88">
        <f t="shared" si="34"/>
        <v>36115350</v>
      </c>
      <c r="F91" s="88">
        <f t="shared" si="34"/>
        <v>36115350</v>
      </c>
      <c r="G91" s="88">
        <f t="shared" si="34"/>
        <v>25891897.960000005</v>
      </c>
      <c r="H91" s="88">
        <f t="shared" si="34"/>
        <v>25891897.960000005</v>
      </c>
    </row>
    <row r="92" spans="1:167" s="50" customFormat="1" ht="16.5" customHeight="1" x14ac:dyDescent="0.3">
      <c r="A92" s="53"/>
      <c r="B92" s="47" t="s">
        <v>368</v>
      </c>
      <c r="C92" s="89"/>
      <c r="D92" s="88">
        <v>18004000</v>
      </c>
      <c r="E92" s="88">
        <v>24886000</v>
      </c>
      <c r="F92" s="88">
        <v>24886000</v>
      </c>
      <c r="G92" s="89">
        <v>16422175.970000001</v>
      </c>
      <c r="H92" s="89">
        <v>16422175.970000001</v>
      </c>
    </row>
    <row r="93" spans="1:167" s="50" customFormat="1" ht="45" x14ac:dyDescent="0.3">
      <c r="A93" s="53"/>
      <c r="B93" s="47" t="s">
        <v>369</v>
      </c>
      <c r="C93" s="89"/>
      <c r="D93" s="88">
        <v>220</v>
      </c>
      <c r="E93" s="88">
        <v>220</v>
      </c>
      <c r="F93" s="88">
        <v>220</v>
      </c>
      <c r="G93" s="89">
        <v>220</v>
      </c>
      <c r="H93" s="89">
        <v>220</v>
      </c>
    </row>
    <row r="94" spans="1:167" s="50" customFormat="1" ht="60" x14ac:dyDescent="0.3">
      <c r="A94" s="53"/>
      <c r="B94" s="47" t="s">
        <v>370</v>
      </c>
      <c r="C94" s="89"/>
      <c r="D94" s="88">
        <v>1130</v>
      </c>
      <c r="E94" s="88">
        <v>1130</v>
      </c>
      <c r="F94" s="88">
        <v>1130</v>
      </c>
      <c r="G94" s="89">
        <v>1130</v>
      </c>
      <c r="H94" s="89">
        <v>1130</v>
      </c>
    </row>
    <row r="95" spans="1:167" s="50" customFormat="1" ht="16.5" customHeight="1" x14ac:dyDescent="0.3">
      <c r="A95" s="53"/>
      <c r="B95" s="47" t="s">
        <v>371</v>
      </c>
      <c r="C95" s="89">
        <f t="shared" ref="C95:H95" si="35">C96+C97</f>
        <v>0</v>
      </c>
      <c r="D95" s="89">
        <f t="shared" si="35"/>
        <v>6325000</v>
      </c>
      <c r="E95" s="89">
        <f t="shared" si="35"/>
        <v>6723000</v>
      </c>
      <c r="F95" s="89">
        <f t="shared" si="35"/>
        <v>6723000</v>
      </c>
      <c r="G95" s="89">
        <f t="shared" si="35"/>
        <v>6721056.2800000003</v>
      </c>
      <c r="H95" s="89">
        <f t="shared" si="35"/>
        <v>6721056.2800000003</v>
      </c>
    </row>
    <row r="96" spans="1:167" s="50" customFormat="1" ht="16.5" customHeight="1" x14ac:dyDescent="0.3">
      <c r="A96" s="53"/>
      <c r="B96" s="47" t="s">
        <v>372</v>
      </c>
      <c r="C96" s="89"/>
      <c r="D96" s="88">
        <v>6325000</v>
      </c>
      <c r="E96" s="88">
        <v>6723000</v>
      </c>
      <c r="F96" s="88">
        <v>6723000</v>
      </c>
      <c r="G96" s="89">
        <v>6721056.2800000003</v>
      </c>
      <c r="H96" s="89">
        <v>6721056.2800000003</v>
      </c>
    </row>
    <row r="97" spans="1:168" s="50" customFormat="1" ht="60" x14ac:dyDescent="0.3">
      <c r="A97" s="53"/>
      <c r="B97" s="47" t="s">
        <v>370</v>
      </c>
      <c r="C97" s="89"/>
      <c r="D97" s="88"/>
      <c r="E97" s="88"/>
      <c r="F97" s="88"/>
      <c r="G97" s="67"/>
      <c r="H97" s="67"/>
    </row>
    <row r="98" spans="1:168" s="50" customFormat="1" ht="16.5" customHeight="1" x14ac:dyDescent="0.3">
      <c r="A98" s="53"/>
      <c r="B98" s="56" t="s">
        <v>373</v>
      </c>
      <c r="C98" s="89">
        <f t="shared" ref="C98:G98" si="36">C99+C102+C103</f>
        <v>0</v>
      </c>
      <c r="D98" s="89">
        <f t="shared" si="36"/>
        <v>2519000</v>
      </c>
      <c r="E98" s="89">
        <f t="shared" si="36"/>
        <v>4056000</v>
      </c>
      <c r="F98" s="89">
        <f t="shared" si="36"/>
        <v>4056000</v>
      </c>
      <c r="G98" s="89">
        <f t="shared" si="36"/>
        <v>2524743.35</v>
      </c>
      <c r="H98" s="89">
        <f t="shared" ref="H98" si="37">H99+H102+H103</f>
        <v>2524743.35</v>
      </c>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36"/>
      <c r="BS98" s="36"/>
      <c r="BT98" s="36"/>
      <c r="BU98" s="36"/>
      <c r="BV98" s="36"/>
      <c r="BW98" s="36"/>
      <c r="BX98" s="36"/>
      <c r="BY98" s="36"/>
      <c r="BZ98" s="36"/>
      <c r="CA98" s="36"/>
      <c r="CB98" s="36"/>
      <c r="CC98" s="36"/>
      <c r="CD98" s="36"/>
      <c r="CE98" s="36"/>
      <c r="CF98" s="36"/>
      <c r="CG98" s="36"/>
      <c r="CH98" s="36"/>
      <c r="CI98" s="36"/>
      <c r="CJ98" s="36"/>
      <c r="CK98" s="36"/>
      <c r="CL98" s="36"/>
      <c r="CM98" s="36"/>
      <c r="CN98" s="36"/>
      <c r="CO98" s="36"/>
      <c r="CP98" s="36"/>
      <c r="CQ98" s="36"/>
      <c r="CR98" s="36"/>
      <c r="CS98" s="36"/>
      <c r="CT98" s="36"/>
      <c r="CU98" s="36"/>
      <c r="CV98" s="36"/>
      <c r="CW98" s="36"/>
      <c r="CX98" s="36"/>
      <c r="CY98" s="36"/>
      <c r="CZ98" s="36"/>
      <c r="DA98" s="36"/>
      <c r="DB98" s="36"/>
      <c r="DC98" s="36"/>
      <c r="DD98" s="36"/>
      <c r="DE98" s="36"/>
      <c r="DF98" s="36"/>
      <c r="DG98" s="36"/>
      <c r="DH98" s="36"/>
      <c r="DI98" s="36"/>
      <c r="DJ98" s="36"/>
      <c r="DK98" s="36"/>
      <c r="DL98" s="36"/>
      <c r="DM98" s="36"/>
      <c r="DN98" s="36"/>
      <c r="DO98" s="36"/>
      <c r="DP98" s="36"/>
      <c r="DQ98" s="36"/>
      <c r="DR98" s="36"/>
      <c r="DS98" s="36"/>
      <c r="DT98" s="36"/>
      <c r="DU98" s="36"/>
      <c r="DV98" s="36"/>
      <c r="DW98" s="36"/>
      <c r="DX98" s="36"/>
      <c r="DY98" s="36"/>
      <c r="DZ98" s="36"/>
      <c r="EA98" s="36"/>
      <c r="EB98" s="36"/>
      <c r="EC98" s="36"/>
      <c r="ED98" s="36"/>
      <c r="EE98" s="36"/>
      <c r="EF98" s="36"/>
      <c r="EG98" s="36"/>
      <c r="EH98" s="36"/>
      <c r="EI98" s="36"/>
      <c r="EJ98" s="36"/>
      <c r="EK98" s="36"/>
      <c r="EL98" s="36"/>
      <c r="EM98" s="36"/>
      <c r="EN98" s="36"/>
      <c r="EO98" s="36"/>
      <c r="EP98" s="36"/>
      <c r="EQ98" s="36"/>
      <c r="ER98" s="36"/>
      <c r="ES98" s="36"/>
      <c r="ET98" s="36"/>
      <c r="EU98" s="36"/>
      <c r="EV98" s="36"/>
      <c r="EW98" s="36"/>
      <c r="EX98" s="36"/>
      <c r="EY98" s="36"/>
      <c r="EZ98" s="36"/>
      <c r="FA98" s="36"/>
      <c r="FB98" s="36"/>
      <c r="FC98" s="36"/>
      <c r="FD98" s="36"/>
      <c r="FE98" s="36"/>
      <c r="FF98" s="36"/>
      <c r="FG98" s="36"/>
      <c r="FH98" s="36"/>
      <c r="FI98" s="36"/>
      <c r="FJ98" s="36"/>
      <c r="FK98" s="36"/>
    </row>
    <row r="99" spans="1:168" s="50" customFormat="1" ht="30" x14ac:dyDescent="0.3">
      <c r="A99" s="53"/>
      <c r="B99" s="47" t="s">
        <v>374</v>
      </c>
      <c r="C99" s="89">
        <f t="shared" ref="C99:G99" si="38">C100+C101</f>
        <v>0</v>
      </c>
      <c r="D99" s="89">
        <f t="shared" si="38"/>
        <v>2294000</v>
      </c>
      <c r="E99" s="89">
        <f t="shared" si="38"/>
        <v>3824000</v>
      </c>
      <c r="F99" s="89">
        <f t="shared" si="38"/>
        <v>3824000</v>
      </c>
      <c r="G99" s="89">
        <f t="shared" si="38"/>
        <v>2410747.64</v>
      </c>
      <c r="H99" s="89">
        <f t="shared" ref="H99" si="39">H100+H101</f>
        <v>2410747.64</v>
      </c>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6"/>
      <c r="AY99" s="36"/>
      <c r="AZ99" s="36"/>
      <c r="BA99" s="36"/>
      <c r="BB99" s="36"/>
      <c r="BC99" s="36"/>
      <c r="BD99" s="36"/>
      <c r="BE99" s="36"/>
      <c r="BF99" s="36"/>
      <c r="BG99" s="36"/>
      <c r="BH99" s="36"/>
      <c r="BI99" s="36"/>
      <c r="BJ99" s="36"/>
      <c r="BK99" s="36"/>
      <c r="BL99" s="36"/>
      <c r="BM99" s="36"/>
      <c r="BN99" s="36"/>
      <c r="BO99" s="36"/>
      <c r="BP99" s="36"/>
      <c r="BQ99" s="36"/>
      <c r="BR99" s="36"/>
      <c r="BS99" s="36"/>
      <c r="BT99" s="36"/>
      <c r="BU99" s="36"/>
      <c r="BV99" s="36"/>
      <c r="BW99" s="36"/>
      <c r="BX99" s="36"/>
      <c r="BY99" s="36"/>
      <c r="BZ99" s="36"/>
      <c r="CA99" s="36"/>
      <c r="CB99" s="36"/>
      <c r="CC99" s="36"/>
      <c r="CD99" s="36"/>
      <c r="CE99" s="36"/>
      <c r="CF99" s="36"/>
      <c r="CG99" s="36"/>
      <c r="CH99" s="36"/>
      <c r="CI99" s="36"/>
      <c r="CJ99" s="36"/>
      <c r="CK99" s="36"/>
      <c r="CL99" s="36"/>
      <c r="CM99" s="36"/>
      <c r="CN99" s="36"/>
      <c r="CO99" s="36"/>
      <c r="CP99" s="36"/>
      <c r="CQ99" s="36"/>
      <c r="CR99" s="36"/>
      <c r="CS99" s="36"/>
      <c r="CT99" s="36"/>
      <c r="CU99" s="36"/>
      <c r="CV99" s="36"/>
      <c r="CW99" s="36"/>
      <c r="CX99" s="36"/>
      <c r="CY99" s="36"/>
      <c r="CZ99" s="36"/>
      <c r="DA99" s="36"/>
      <c r="DB99" s="36"/>
      <c r="DC99" s="36"/>
      <c r="DD99" s="36"/>
      <c r="DE99" s="36"/>
      <c r="DF99" s="36"/>
      <c r="DG99" s="36"/>
      <c r="DH99" s="36"/>
      <c r="DI99" s="36"/>
      <c r="DJ99" s="36"/>
      <c r="DK99" s="36"/>
      <c r="DL99" s="36"/>
      <c r="DM99" s="36"/>
      <c r="DN99" s="36"/>
      <c r="DO99" s="36"/>
      <c r="DP99" s="36"/>
      <c r="DQ99" s="36"/>
      <c r="DR99" s="36"/>
      <c r="DS99" s="36"/>
      <c r="DT99" s="36"/>
      <c r="DU99" s="36"/>
      <c r="DV99" s="36"/>
      <c r="DW99" s="36"/>
      <c r="DX99" s="36"/>
      <c r="DY99" s="36"/>
      <c r="DZ99" s="36"/>
      <c r="EA99" s="36"/>
      <c r="EB99" s="36"/>
      <c r="EC99" s="36"/>
      <c r="ED99" s="36"/>
      <c r="EE99" s="36"/>
      <c r="EF99" s="36"/>
      <c r="EG99" s="36"/>
      <c r="EH99" s="36"/>
      <c r="EI99" s="36"/>
      <c r="EJ99" s="36"/>
      <c r="EK99" s="36"/>
      <c r="EL99" s="36"/>
      <c r="EM99" s="36"/>
      <c r="EN99" s="36"/>
      <c r="EO99" s="36"/>
      <c r="EP99" s="36"/>
      <c r="EQ99" s="36"/>
      <c r="ER99" s="36"/>
      <c r="ES99" s="36"/>
      <c r="ET99" s="36"/>
      <c r="EU99" s="36"/>
      <c r="EV99" s="36"/>
      <c r="EW99" s="36"/>
      <c r="EX99" s="36"/>
      <c r="EY99" s="36"/>
      <c r="EZ99" s="36"/>
      <c r="FA99" s="36"/>
      <c r="FB99" s="36"/>
      <c r="FC99" s="36"/>
      <c r="FD99" s="36"/>
      <c r="FE99" s="36"/>
      <c r="FF99" s="36"/>
      <c r="FG99" s="36"/>
      <c r="FH99" s="36"/>
      <c r="FI99" s="36"/>
      <c r="FJ99" s="36"/>
      <c r="FK99" s="36"/>
    </row>
    <row r="100" spans="1:168" x14ac:dyDescent="0.3">
      <c r="A100" s="53"/>
      <c r="B100" s="47" t="s">
        <v>372</v>
      </c>
      <c r="C100" s="89"/>
      <c r="D100" s="88">
        <v>2294000</v>
      </c>
      <c r="E100" s="88">
        <v>3824000</v>
      </c>
      <c r="F100" s="88">
        <v>3824000</v>
      </c>
      <c r="G100" s="89">
        <v>2410747.64</v>
      </c>
      <c r="H100" s="89">
        <v>2410747.64</v>
      </c>
      <c r="FL100" s="50"/>
    </row>
    <row r="101" spans="1:168" ht="60" x14ac:dyDescent="0.3">
      <c r="A101" s="53"/>
      <c r="B101" s="47" t="s">
        <v>370</v>
      </c>
      <c r="C101" s="89"/>
      <c r="D101" s="88"/>
      <c r="E101" s="88"/>
      <c r="F101" s="88"/>
      <c r="G101" s="89"/>
      <c r="H101" s="89"/>
      <c r="FL101" s="50"/>
    </row>
    <row r="102" spans="1:168" ht="60" x14ac:dyDescent="0.3">
      <c r="A102" s="53"/>
      <c r="B102" s="47" t="s">
        <v>375</v>
      </c>
      <c r="C102" s="89"/>
      <c r="D102" s="88">
        <v>120000</v>
      </c>
      <c r="E102" s="88">
        <v>129000</v>
      </c>
      <c r="F102" s="88">
        <v>129000</v>
      </c>
      <c r="G102" s="89">
        <v>63997.8</v>
      </c>
      <c r="H102" s="89">
        <v>63997.8</v>
      </c>
      <c r="FL102" s="50"/>
    </row>
    <row r="103" spans="1:168" ht="45" x14ac:dyDescent="0.3">
      <c r="A103" s="53"/>
      <c r="B103" s="47" t="s">
        <v>376</v>
      </c>
      <c r="C103" s="89"/>
      <c r="D103" s="88">
        <v>105000</v>
      </c>
      <c r="E103" s="88">
        <v>103000</v>
      </c>
      <c r="F103" s="88">
        <v>103000</v>
      </c>
      <c r="G103" s="89">
        <v>49997.91</v>
      </c>
      <c r="H103" s="89">
        <v>49997.91</v>
      </c>
      <c r="FL103" s="50"/>
    </row>
    <row r="104" spans="1:168" s="44" customFormat="1" ht="16.5" customHeight="1" x14ac:dyDescent="0.3">
      <c r="A104" s="53"/>
      <c r="B104" s="47" t="s">
        <v>377</v>
      </c>
      <c r="C104" s="89"/>
      <c r="D104" s="88">
        <v>14000</v>
      </c>
      <c r="E104" s="88">
        <v>14000</v>
      </c>
      <c r="F104" s="88">
        <v>14000</v>
      </c>
      <c r="G104" s="89">
        <v>5126.96</v>
      </c>
      <c r="H104" s="89">
        <v>5126.96</v>
      </c>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6"/>
      <c r="AY104" s="36"/>
      <c r="AZ104" s="36"/>
      <c r="BA104" s="36"/>
      <c r="BB104" s="36"/>
      <c r="BC104" s="36"/>
      <c r="BD104" s="36"/>
      <c r="BE104" s="36"/>
      <c r="BF104" s="36"/>
      <c r="BG104" s="36"/>
      <c r="BH104" s="36"/>
      <c r="BI104" s="36"/>
      <c r="BJ104" s="36"/>
      <c r="BK104" s="36"/>
      <c r="BL104" s="36"/>
      <c r="BM104" s="36"/>
      <c r="BN104" s="36"/>
      <c r="BO104" s="36"/>
      <c r="BP104" s="36"/>
      <c r="BQ104" s="36"/>
      <c r="BR104" s="36"/>
      <c r="BS104" s="36"/>
      <c r="BT104" s="36"/>
      <c r="BU104" s="36"/>
      <c r="BV104" s="36"/>
      <c r="BW104" s="36"/>
      <c r="BX104" s="36"/>
      <c r="BY104" s="36"/>
      <c r="BZ104" s="36"/>
      <c r="CA104" s="36"/>
      <c r="CB104" s="36"/>
      <c r="CC104" s="36"/>
      <c r="CD104" s="36"/>
      <c r="CE104" s="36"/>
      <c r="CF104" s="36"/>
      <c r="CG104" s="36"/>
      <c r="CH104" s="36"/>
      <c r="CI104" s="36"/>
      <c r="CJ104" s="36"/>
      <c r="CK104" s="36"/>
      <c r="CL104" s="36"/>
      <c r="CM104" s="36"/>
      <c r="CN104" s="36"/>
      <c r="CO104" s="36"/>
      <c r="CP104" s="36"/>
      <c r="CQ104" s="36"/>
      <c r="CR104" s="36"/>
      <c r="CS104" s="36"/>
      <c r="CT104" s="36"/>
      <c r="CU104" s="36"/>
      <c r="CV104" s="36"/>
      <c r="CW104" s="36"/>
      <c r="CX104" s="36"/>
      <c r="CY104" s="36"/>
      <c r="CZ104" s="36"/>
      <c r="DA104" s="36"/>
      <c r="DB104" s="36"/>
      <c r="DC104" s="36"/>
      <c r="DD104" s="36"/>
      <c r="DE104" s="36"/>
      <c r="DF104" s="36"/>
      <c r="DG104" s="36"/>
      <c r="DH104" s="36"/>
      <c r="DI104" s="36"/>
      <c r="DJ104" s="36"/>
      <c r="DK104" s="36"/>
      <c r="DL104" s="36"/>
      <c r="DM104" s="36"/>
      <c r="DN104" s="36"/>
      <c r="DO104" s="36"/>
      <c r="DP104" s="36"/>
      <c r="DQ104" s="36"/>
      <c r="DR104" s="36"/>
      <c r="DS104" s="36"/>
      <c r="DT104" s="36"/>
      <c r="DU104" s="36"/>
      <c r="DV104" s="36"/>
      <c r="DW104" s="36"/>
      <c r="DX104" s="36"/>
      <c r="DY104" s="36"/>
      <c r="DZ104" s="36"/>
      <c r="EA104" s="36"/>
      <c r="EB104" s="36"/>
      <c r="EC104" s="36"/>
      <c r="ED104" s="36"/>
      <c r="EE104" s="36"/>
      <c r="EF104" s="36"/>
      <c r="EG104" s="36"/>
      <c r="EH104" s="36"/>
      <c r="EI104" s="36"/>
      <c r="EJ104" s="36"/>
      <c r="EK104" s="36"/>
      <c r="EL104" s="36"/>
      <c r="EM104" s="36"/>
      <c r="EN104" s="36"/>
      <c r="EO104" s="36"/>
      <c r="EP104" s="36"/>
      <c r="EQ104" s="36"/>
      <c r="ER104" s="36"/>
      <c r="ES104" s="36"/>
      <c r="ET104" s="36"/>
      <c r="EU104" s="36"/>
      <c r="EV104" s="36"/>
      <c r="EW104" s="36"/>
      <c r="EX104" s="36"/>
      <c r="EY104" s="36"/>
      <c r="EZ104" s="36"/>
      <c r="FA104" s="36"/>
      <c r="FB104" s="36"/>
      <c r="FC104" s="36"/>
      <c r="FD104" s="36"/>
      <c r="FE104" s="36"/>
      <c r="FF104" s="36"/>
      <c r="FG104" s="36"/>
      <c r="FH104" s="36"/>
      <c r="FI104" s="36"/>
      <c r="FJ104" s="36"/>
      <c r="FK104" s="36"/>
      <c r="FL104" s="50"/>
    </row>
    <row r="105" spans="1:168" ht="45" x14ac:dyDescent="0.3">
      <c r="A105" s="53"/>
      <c r="B105" s="47" t="s">
        <v>378</v>
      </c>
      <c r="C105" s="89"/>
      <c r="D105" s="88">
        <v>435000</v>
      </c>
      <c r="E105" s="88">
        <v>435000</v>
      </c>
      <c r="F105" s="88">
        <v>435000</v>
      </c>
      <c r="G105" s="89">
        <v>217445.4</v>
      </c>
      <c r="H105" s="89">
        <v>217445.4</v>
      </c>
      <c r="FL105" s="50"/>
    </row>
    <row r="106" spans="1:168" x14ac:dyDescent="0.3">
      <c r="A106" s="53"/>
      <c r="B106" s="48" t="s">
        <v>361</v>
      </c>
      <c r="C106" s="89"/>
      <c r="D106" s="88"/>
      <c r="E106" s="88"/>
      <c r="F106" s="88"/>
      <c r="G106" s="67"/>
      <c r="H106" s="67"/>
    </row>
    <row r="107" spans="1:168" ht="30" x14ac:dyDescent="0.3">
      <c r="A107" s="129" t="s">
        <v>379</v>
      </c>
      <c r="B107" s="45" t="s">
        <v>380</v>
      </c>
      <c r="C107" s="89">
        <f t="shared" ref="C107:H107" si="40">C108+C111+C114+C117+C120+C123+C129+C126+C132</f>
        <v>0</v>
      </c>
      <c r="D107" s="89">
        <f t="shared" si="40"/>
        <v>17077910</v>
      </c>
      <c r="E107" s="89">
        <f t="shared" si="40"/>
        <v>30829220</v>
      </c>
      <c r="F107" s="89">
        <f t="shared" si="40"/>
        <v>30829220</v>
      </c>
      <c r="G107" s="89">
        <f t="shared" si="40"/>
        <v>19130804.419999998</v>
      </c>
      <c r="H107" s="89">
        <f t="shared" si="40"/>
        <v>19130804.419999998</v>
      </c>
      <c r="I107" s="44"/>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c r="AG107" s="44"/>
      <c r="AH107" s="44"/>
      <c r="AI107" s="44"/>
      <c r="AJ107" s="44"/>
      <c r="AK107" s="44"/>
      <c r="AL107" s="44"/>
      <c r="AM107" s="44"/>
      <c r="AN107" s="44"/>
      <c r="AO107" s="44"/>
      <c r="AP107" s="44"/>
      <c r="AQ107" s="44"/>
      <c r="AR107" s="44"/>
      <c r="AS107" s="44"/>
      <c r="AT107" s="44"/>
      <c r="AU107" s="44"/>
      <c r="AV107" s="44"/>
      <c r="AW107" s="44"/>
      <c r="AX107" s="44"/>
      <c r="AY107" s="44"/>
      <c r="AZ107" s="44"/>
      <c r="BA107" s="44"/>
      <c r="BB107" s="44"/>
      <c r="BC107" s="44"/>
      <c r="BD107" s="44"/>
      <c r="BE107" s="44"/>
      <c r="BF107" s="44"/>
      <c r="BG107" s="44"/>
      <c r="BH107" s="44"/>
      <c r="BI107" s="44"/>
      <c r="BJ107" s="44"/>
      <c r="BK107" s="44"/>
      <c r="BL107" s="44"/>
      <c r="BM107" s="44"/>
      <c r="BN107" s="44"/>
      <c r="BO107" s="44"/>
      <c r="BP107" s="44"/>
      <c r="BQ107" s="44"/>
      <c r="BR107" s="44"/>
      <c r="BS107" s="44"/>
      <c r="BT107" s="44"/>
      <c r="BU107" s="44"/>
      <c r="BV107" s="44"/>
      <c r="BW107" s="44"/>
      <c r="BX107" s="44"/>
      <c r="BY107" s="44"/>
      <c r="BZ107" s="44"/>
      <c r="CA107" s="44"/>
      <c r="CB107" s="44"/>
      <c r="CC107" s="44"/>
      <c r="CD107" s="44"/>
      <c r="CE107" s="44"/>
      <c r="CF107" s="44"/>
      <c r="CG107" s="44"/>
      <c r="CH107" s="44"/>
      <c r="CI107" s="44"/>
      <c r="CJ107" s="44"/>
      <c r="CK107" s="44"/>
      <c r="CL107" s="44"/>
      <c r="CM107" s="44"/>
      <c r="CN107" s="44"/>
      <c r="CO107" s="44"/>
      <c r="CP107" s="44"/>
      <c r="CQ107" s="44"/>
      <c r="CR107" s="44"/>
      <c r="CS107" s="44"/>
      <c r="CT107" s="44"/>
      <c r="CU107" s="44"/>
      <c r="CV107" s="44"/>
      <c r="CW107" s="44"/>
      <c r="CX107" s="44"/>
      <c r="CY107" s="44"/>
      <c r="CZ107" s="44"/>
      <c r="DA107" s="44"/>
      <c r="DB107" s="44"/>
      <c r="DC107" s="44"/>
      <c r="DD107" s="44"/>
      <c r="DE107" s="44"/>
      <c r="DF107" s="44"/>
      <c r="DG107" s="44"/>
      <c r="DH107" s="44"/>
      <c r="DI107" s="44"/>
      <c r="DJ107" s="44"/>
      <c r="DK107" s="44"/>
      <c r="DL107" s="44"/>
      <c r="DM107" s="44"/>
      <c r="DN107" s="44"/>
      <c r="DO107" s="44"/>
      <c r="DP107" s="44"/>
      <c r="DQ107" s="44"/>
      <c r="DR107" s="44"/>
      <c r="DS107" s="44"/>
      <c r="DT107" s="44"/>
      <c r="DU107" s="44"/>
      <c r="DV107" s="44"/>
      <c r="DW107" s="44"/>
      <c r="DX107" s="44"/>
      <c r="DY107" s="44"/>
      <c r="DZ107" s="44"/>
      <c r="EA107" s="44"/>
      <c r="EB107" s="44"/>
      <c r="EC107" s="44"/>
      <c r="ED107" s="44"/>
      <c r="EE107" s="44"/>
      <c r="EF107" s="44"/>
      <c r="EG107" s="44"/>
      <c r="EH107" s="44"/>
      <c r="EI107" s="44"/>
      <c r="EJ107" s="44"/>
      <c r="EK107" s="44"/>
      <c r="EL107" s="44"/>
      <c r="EM107" s="44"/>
      <c r="EN107" s="44"/>
      <c r="EO107" s="44"/>
      <c r="EP107" s="44"/>
      <c r="EQ107" s="44"/>
      <c r="ER107" s="44"/>
      <c r="ES107" s="44"/>
      <c r="ET107" s="44"/>
      <c r="EU107" s="44"/>
      <c r="EV107" s="44"/>
      <c r="EW107" s="44"/>
      <c r="EX107" s="44"/>
      <c r="EY107" s="44"/>
      <c r="EZ107" s="44"/>
      <c r="FA107" s="44"/>
      <c r="FB107" s="44"/>
      <c r="FC107" s="44"/>
      <c r="FD107" s="44"/>
      <c r="FE107" s="44"/>
      <c r="FF107" s="44"/>
      <c r="FG107" s="44"/>
      <c r="FH107" s="44"/>
      <c r="FI107" s="44"/>
      <c r="FJ107" s="44"/>
      <c r="FK107" s="44"/>
    </row>
    <row r="108" spans="1:168" ht="16.5" customHeight="1" x14ac:dyDescent="0.3">
      <c r="A108" s="53"/>
      <c r="B108" s="47" t="s">
        <v>381</v>
      </c>
      <c r="C108" s="89">
        <f t="shared" ref="C108:H108" si="41">C109+C110</f>
        <v>0</v>
      </c>
      <c r="D108" s="89">
        <f t="shared" si="41"/>
        <v>417000</v>
      </c>
      <c r="E108" s="89">
        <f t="shared" si="41"/>
        <v>1346000</v>
      </c>
      <c r="F108" s="89">
        <f t="shared" si="41"/>
        <v>1346000</v>
      </c>
      <c r="G108" s="89">
        <f t="shared" si="41"/>
        <v>878610</v>
      </c>
      <c r="H108" s="89">
        <f t="shared" si="41"/>
        <v>878610</v>
      </c>
    </row>
    <row r="109" spans="1:168" x14ac:dyDescent="0.3">
      <c r="A109" s="53"/>
      <c r="B109" s="47" t="s">
        <v>368</v>
      </c>
      <c r="C109" s="89"/>
      <c r="D109" s="88">
        <v>417000</v>
      </c>
      <c r="E109" s="88">
        <v>1346000</v>
      </c>
      <c r="F109" s="88">
        <v>1346000</v>
      </c>
      <c r="G109" s="89">
        <v>878610</v>
      </c>
      <c r="H109" s="89">
        <v>878610</v>
      </c>
    </row>
    <row r="110" spans="1:168" ht="60" x14ac:dyDescent="0.3">
      <c r="A110" s="53"/>
      <c r="B110" s="47" t="s">
        <v>370</v>
      </c>
      <c r="C110" s="89"/>
      <c r="D110" s="88"/>
      <c r="E110" s="88"/>
      <c r="F110" s="88"/>
      <c r="G110" s="67"/>
      <c r="H110" s="67"/>
    </row>
    <row r="111" spans="1:168" ht="16.5" customHeight="1" x14ac:dyDescent="0.3">
      <c r="A111" s="53"/>
      <c r="B111" s="47" t="s">
        <v>382</v>
      </c>
      <c r="C111" s="89">
        <f t="shared" ref="C111:H111" si="42">C112+C113</f>
        <v>0</v>
      </c>
      <c r="D111" s="89">
        <f t="shared" si="42"/>
        <v>146000</v>
      </c>
      <c r="E111" s="89">
        <f t="shared" si="42"/>
        <v>252000</v>
      </c>
      <c r="F111" s="89">
        <f t="shared" si="42"/>
        <v>252000</v>
      </c>
      <c r="G111" s="89">
        <f t="shared" si="42"/>
        <v>62570</v>
      </c>
      <c r="H111" s="89">
        <f t="shared" si="42"/>
        <v>62570</v>
      </c>
    </row>
    <row r="112" spans="1:168" x14ac:dyDescent="0.3">
      <c r="A112" s="53"/>
      <c r="B112" s="47" t="s">
        <v>368</v>
      </c>
      <c r="C112" s="89"/>
      <c r="D112" s="88">
        <v>146000</v>
      </c>
      <c r="E112" s="88">
        <v>252000</v>
      </c>
      <c r="F112" s="88">
        <v>252000</v>
      </c>
      <c r="G112" s="89">
        <v>62570</v>
      </c>
      <c r="H112" s="89">
        <v>62570</v>
      </c>
    </row>
    <row r="113" spans="1:168" ht="60" x14ac:dyDescent="0.3">
      <c r="A113" s="53"/>
      <c r="B113" s="47" t="s">
        <v>370</v>
      </c>
      <c r="C113" s="89"/>
      <c r="D113" s="88"/>
      <c r="E113" s="88"/>
      <c r="F113" s="88"/>
      <c r="G113" s="67"/>
      <c r="H113" s="67"/>
    </row>
    <row r="114" spans="1:168" x14ac:dyDescent="0.3">
      <c r="A114" s="53"/>
      <c r="B114" s="47" t="s">
        <v>383</v>
      </c>
      <c r="C114" s="89">
        <f t="shared" ref="C114:H114" si="43">C115+C116</f>
        <v>0</v>
      </c>
      <c r="D114" s="89">
        <f t="shared" si="43"/>
        <v>19000</v>
      </c>
      <c r="E114" s="89">
        <f t="shared" si="43"/>
        <v>91000</v>
      </c>
      <c r="F114" s="89">
        <f t="shared" si="43"/>
        <v>91000</v>
      </c>
      <c r="G114" s="89">
        <f t="shared" si="43"/>
        <v>33280</v>
      </c>
      <c r="H114" s="89">
        <f t="shared" si="43"/>
        <v>33280</v>
      </c>
      <c r="FL114" s="44"/>
    </row>
    <row r="115" spans="1:168" x14ac:dyDescent="0.3">
      <c r="A115" s="53"/>
      <c r="B115" s="47" t="s">
        <v>368</v>
      </c>
      <c r="C115" s="89"/>
      <c r="D115" s="88">
        <v>19000</v>
      </c>
      <c r="E115" s="88">
        <v>91000</v>
      </c>
      <c r="F115" s="88">
        <v>91000</v>
      </c>
      <c r="G115" s="89">
        <v>33280</v>
      </c>
      <c r="H115" s="89">
        <v>33280</v>
      </c>
      <c r="FL115" s="44"/>
    </row>
    <row r="116" spans="1:168" ht="60" x14ac:dyDescent="0.3">
      <c r="A116" s="53"/>
      <c r="B116" s="47" t="s">
        <v>370</v>
      </c>
      <c r="C116" s="89"/>
      <c r="D116" s="88"/>
      <c r="E116" s="88"/>
      <c r="F116" s="88"/>
      <c r="G116" s="67"/>
      <c r="H116" s="67"/>
      <c r="FL116" s="44"/>
    </row>
    <row r="117" spans="1:168" ht="36" customHeight="1" x14ac:dyDescent="0.3">
      <c r="A117" s="46"/>
      <c r="B117" s="47" t="s">
        <v>384</v>
      </c>
      <c r="C117" s="89">
        <f t="shared" ref="C117:H117" si="44">C118+C119</f>
        <v>0</v>
      </c>
      <c r="D117" s="89">
        <f t="shared" si="44"/>
        <v>7738020</v>
      </c>
      <c r="E117" s="89">
        <f t="shared" si="44"/>
        <v>13145020</v>
      </c>
      <c r="F117" s="89">
        <f t="shared" si="44"/>
        <v>13145020</v>
      </c>
      <c r="G117" s="89">
        <f t="shared" si="44"/>
        <v>8739574.8800000008</v>
      </c>
      <c r="H117" s="89">
        <f t="shared" si="44"/>
        <v>8739574.8800000008</v>
      </c>
    </row>
    <row r="118" spans="1:168" x14ac:dyDescent="0.3">
      <c r="A118" s="53"/>
      <c r="B118" s="47" t="s">
        <v>368</v>
      </c>
      <c r="C118" s="89"/>
      <c r="D118" s="88">
        <v>7736000</v>
      </c>
      <c r="E118" s="88">
        <v>13143000</v>
      </c>
      <c r="F118" s="88">
        <v>13143000</v>
      </c>
      <c r="G118" s="89">
        <v>8737560</v>
      </c>
      <c r="H118" s="89">
        <v>8737560</v>
      </c>
    </row>
    <row r="119" spans="1:168" ht="60" x14ac:dyDescent="0.3">
      <c r="A119" s="53"/>
      <c r="B119" s="47" t="s">
        <v>370</v>
      </c>
      <c r="C119" s="89"/>
      <c r="D119" s="88">
        <v>2020</v>
      </c>
      <c r="E119" s="88">
        <v>2020</v>
      </c>
      <c r="F119" s="88">
        <v>2020</v>
      </c>
      <c r="G119" s="89">
        <v>2014.88</v>
      </c>
      <c r="H119" s="89">
        <v>2014.88</v>
      </c>
    </row>
    <row r="120" spans="1:168" ht="16.5" customHeight="1" x14ac:dyDescent="0.3">
      <c r="A120" s="53"/>
      <c r="B120" s="57" t="s">
        <v>385</v>
      </c>
      <c r="C120" s="89">
        <f t="shared" ref="C120:H120" si="45">C121+C122</f>
        <v>0</v>
      </c>
      <c r="D120" s="89">
        <f t="shared" si="45"/>
        <v>0</v>
      </c>
      <c r="E120" s="89">
        <f t="shared" si="45"/>
        <v>0</v>
      </c>
      <c r="F120" s="89">
        <f t="shared" si="45"/>
        <v>0</v>
      </c>
      <c r="G120" s="89">
        <f t="shared" si="45"/>
        <v>0</v>
      </c>
      <c r="H120" s="89">
        <f t="shared" si="45"/>
        <v>0</v>
      </c>
    </row>
    <row r="121" spans="1:168" x14ac:dyDescent="0.3">
      <c r="A121" s="53"/>
      <c r="B121" s="57" t="s">
        <v>368</v>
      </c>
      <c r="C121" s="89"/>
      <c r="D121" s="88"/>
      <c r="E121" s="88"/>
      <c r="F121" s="88"/>
      <c r="G121" s="67"/>
      <c r="H121" s="67"/>
    </row>
    <row r="122" spans="1:168" ht="60" x14ac:dyDescent="0.3">
      <c r="A122" s="53"/>
      <c r="B122" s="57" t="s">
        <v>370</v>
      </c>
      <c r="C122" s="89"/>
      <c r="D122" s="88"/>
      <c r="E122" s="88"/>
      <c r="F122" s="88"/>
      <c r="G122" s="67"/>
      <c r="H122" s="67"/>
    </row>
    <row r="123" spans="1:168" ht="30" x14ac:dyDescent="0.3">
      <c r="A123" s="53"/>
      <c r="B123" s="47" t="s">
        <v>386</v>
      </c>
      <c r="C123" s="89">
        <f t="shared" ref="C123:H123" si="46">C124+C125</f>
        <v>0</v>
      </c>
      <c r="D123" s="89">
        <f t="shared" si="46"/>
        <v>148000</v>
      </c>
      <c r="E123" s="89">
        <f t="shared" si="46"/>
        <v>242000</v>
      </c>
      <c r="F123" s="89">
        <f t="shared" si="46"/>
        <v>242000</v>
      </c>
      <c r="G123" s="89">
        <f t="shared" si="46"/>
        <v>149920</v>
      </c>
      <c r="H123" s="89">
        <f t="shared" si="46"/>
        <v>149920</v>
      </c>
    </row>
    <row r="124" spans="1:168" ht="16.5" customHeight="1" x14ac:dyDescent="0.3">
      <c r="A124" s="53"/>
      <c r="B124" s="47" t="s">
        <v>368</v>
      </c>
      <c r="C124" s="89"/>
      <c r="D124" s="88">
        <v>148000</v>
      </c>
      <c r="E124" s="88">
        <v>242000</v>
      </c>
      <c r="F124" s="88">
        <v>242000</v>
      </c>
      <c r="G124" s="89">
        <v>149920</v>
      </c>
      <c r="H124" s="89">
        <v>149920</v>
      </c>
    </row>
    <row r="125" spans="1:168" ht="60" x14ac:dyDescent="0.3">
      <c r="A125" s="53"/>
      <c r="B125" s="47" t="s">
        <v>370</v>
      </c>
      <c r="C125" s="89"/>
      <c r="D125" s="88"/>
      <c r="E125" s="88"/>
      <c r="F125" s="88"/>
      <c r="G125" s="67"/>
      <c r="H125" s="67"/>
    </row>
    <row r="126" spans="1:168" s="44" customFormat="1" x14ac:dyDescent="0.3">
      <c r="A126" s="53"/>
      <c r="B126" s="58" t="s">
        <v>387</v>
      </c>
      <c r="C126" s="89">
        <f t="shared" ref="C126:H126" si="47">C127+C128</f>
        <v>0</v>
      </c>
      <c r="D126" s="89">
        <f t="shared" si="47"/>
        <v>0</v>
      </c>
      <c r="E126" s="89">
        <f t="shared" si="47"/>
        <v>0</v>
      </c>
      <c r="F126" s="89">
        <f t="shared" si="47"/>
        <v>0</v>
      </c>
      <c r="G126" s="89">
        <f t="shared" si="47"/>
        <v>0</v>
      </c>
      <c r="H126" s="89">
        <f t="shared" si="47"/>
        <v>0</v>
      </c>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6"/>
      <c r="AY126" s="36"/>
      <c r="AZ126" s="36"/>
      <c r="BA126" s="36"/>
      <c r="BB126" s="36"/>
      <c r="BC126" s="36"/>
      <c r="BD126" s="36"/>
      <c r="BE126" s="36"/>
      <c r="BF126" s="36"/>
      <c r="BG126" s="36"/>
      <c r="BH126" s="36"/>
      <c r="BI126" s="36"/>
      <c r="BJ126" s="36"/>
      <c r="BK126" s="36"/>
      <c r="BL126" s="36"/>
      <c r="BM126" s="36"/>
      <c r="BN126" s="36"/>
      <c r="BO126" s="36"/>
      <c r="BP126" s="36"/>
      <c r="BQ126" s="36"/>
      <c r="BR126" s="36"/>
      <c r="BS126" s="36"/>
      <c r="BT126" s="36"/>
      <c r="BU126" s="36"/>
      <c r="BV126" s="36"/>
      <c r="BW126" s="36"/>
      <c r="BX126" s="36"/>
      <c r="BY126" s="36"/>
      <c r="BZ126" s="36"/>
      <c r="CA126" s="36"/>
      <c r="CB126" s="36"/>
      <c r="CC126" s="36"/>
      <c r="CD126" s="36"/>
      <c r="CE126" s="36"/>
      <c r="CF126" s="36"/>
      <c r="CG126" s="36"/>
      <c r="CH126" s="36"/>
      <c r="CI126" s="36"/>
      <c r="CJ126" s="36"/>
      <c r="CK126" s="36"/>
      <c r="CL126" s="36"/>
      <c r="CM126" s="36"/>
      <c r="CN126" s="36"/>
      <c r="CO126" s="36"/>
      <c r="CP126" s="36"/>
      <c r="CQ126" s="36"/>
      <c r="CR126" s="36"/>
      <c r="CS126" s="36"/>
      <c r="CT126" s="36"/>
      <c r="CU126" s="36"/>
      <c r="CV126" s="36"/>
      <c r="CW126" s="36"/>
      <c r="CX126" s="36"/>
      <c r="CY126" s="36"/>
      <c r="CZ126" s="36"/>
      <c r="DA126" s="36"/>
      <c r="DB126" s="36"/>
      <c r="DC126" s="36"/>
      <c r="DD126" s="36"/>
      <c r="DE126" s="36"/>
      <c r="DF126" s="36"/>
      <c r="DG126" s="36"/>
      <c r="DH126" s="36"/>
      <c r="DI126" s="36"/>
      <c r="DJ126" s="36"/>
      <c r="DK126" s="36"/>
      <c r="DL126" s="36"/>
      <c r="DM126" s="36"/>
      <c r="DN126" s="36"/>
      <c r="DO126" s="36"/>
      <c r="DP126" s="36"/>
      <c r="DQ126" s="36"/>
      <c r="DR126" s="36"/>
      <c r="DS126" s="36"/>
      <c r="DT126" s="36"/>
      <c r="DU126" s="36"/>
      <c r="DV126" s="36"/>
      <c r="DW126" s="36"/>
      <c r="DX126" s="36"/>
      <c r="DY126" s="36"/>
      <c r="DZ126" s="36"/>
      <c r="EA126" s="36"/>
      <c r="EB126" s="36"/>
      <c r="EC126" s="36"/>
      <c r="ED126" s="36"/>
      <c r="EE126" s="36"/>
      <c r="EF126" s="36"/>
      <c r="EG126" s="36"/>
      <c r="EH126" s="36"/>
      <c r="EI126" s="36"/>
      <c r="EJ126" s="36"/>
      <c r="EK126" s="36"/>
      <c r="EL126" s="36"/>
      <c r="EM126" s="36"/>
      <c r="EN126" s="36"/>
      <c r="EO126" s="36"/>
      <c r="EP126" s="36"/>
      <c r="EQ126" s="36"/>
      <c r="ER126" s="36"/>
      <c r="ES126" s="36"/>
      <c r="ET126" s="36"/>
      <c r="EU126" s="36"/>
      <c r="EV126" s="36"/>
      <c r="EW126" s="36"/>
      <c r="EX126" s="36"/>
      <c r="EY126" s="36"/>
      <c r="EZ126" s="36"/>
      <c r="FA126" s="36"/>
      <c r="FB126" s="36"/>
      <c r="FC126" s="36"/>
      <c r="FD126" s="36"/>
      <c r="FE126" s="36"/>
      <c r="FF126" s="36"/>
      <c r="FG126" s="36"/>
      <c r="FH126" s="36"/>
      <c r="FI126" s="36"/>
      <c r="FJ126" s="36"/>
      <c r="FK126" s="36"/>
      <c r="FL126" s="36"/>
    </row>
    <row r="127" spans="1:168" s="44" customFormat="1" x14ac:dyDescent="0.3">
      <c r="A127" s="53"/>
      <c r="B127" s="58" t="s">
        <v>368</v>
      </c>
      <c r="C127" s="89"/>
      <c r="D127" s="88"/>
      <c r="E127" s="88"/>
      <c r="F127" s="88"/>
      <c r="G127" s="67"/>
      <c r="H127" s="67"/>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6"/>
      <c r="AY127" s="36"/>
      <c r="AZ127" s="36"/>
      <c r="BA127" s="36"/>
      <c r="BB127" s="36"/>
      <c r="BC127" s="36"/>
      <c r="BD127" s="36"/>
      <c r="BE127" s="36"/>
      <c r="BF127" s="36"/>
      <c r="BG127" s="36"/>
      <c r="BH127" s="36"/>
      <c r="BI127" s="36"/>
      <c r="BJ127" s="36"/>
      <c r="BK127" s="36"/>
      <c r="BL127" s="36"/>
      <c r="BM127" s="36"/>
      <c r="BN127" s="36"/>
      <c r="BO127" s="36"/>
      <c r="BP127" s="36"/>
      <c r="BQ127" s="36"/>
      <c r="BR127" s="36"/>
      <c r="BS127" s="36"/>
      <c r="BT127" s="36"/>
      <c r="BU127" s="36"/>
      <c r="BV127" s="36"/>
      <c r="BW127" s="36"/>
      <c r="BX127" s="36"/>
      <c r="BY127" s="36"/>
      <c r="BZ127" s="36"/>
      <c r="CA127" s="36"/>
      <c r="CB127" s="36"/>
      <c r="CC127" s="36"/>
      <c r="CD127" s="36"/>
      <c r="CE127" s="36"/>
      <c r="CF127" s="36"/>
      <c r="CG127" s="36"/>
      <c r="CH127" s="36"/>
      <c r="CI127" s="36"/>
      <c r="CJ127" s="36"/>
      <c r="CK127" s="36"/>
      <c r="CL127" s="36"/>
      <c r="CM127" s="36"/>
      <c r="CN127" s="36"/>
      <c r="CO127" s="36"/>
      <c r="CP127" s="36"/>
      <c r="CQ127" s="36"/>
      <c r="CR127" s="36"/>
      <c r="CS127" s="36"/>
      <c r="CT127" s="36"/>
      <c r="CU127" s="36"/>
      <c r="CV127" s="36"/>
      <c r="CW127" s="36"/>
      <c r="CX127" s="36"/>
      <c r="CY127" s="36"/>
      <c r="CZ127" s="36"/>
      <c r="DA127" s="36"/>
      <c r="DB127" s="36"/>
      <c r="DC127" s="36"/>
      <c r="DD127" s="36"/>
      <c r="DE127" s="36"/>
      <c r="DF127" s="36"/>
      <c r="DG127" s="36"/>
      <c r="DH127" s="36"/>
      <c r="DI127" s="36"/>
      <c r="DJ127" s="36"/>
      <c r="DK127" s="36"/>
      <c r="DL127" s="36"/>
      <c r="DM127" s="36"/>
      <c r="DN127" s="36"/>
      <c r="DO127" s="36"/>
      <c r="DP127" s="36"/>
      <c r="DQ127" s="36"/>
      <c r="DR127" s="36"/>
      <c r="DS127" s="36"/>
      <c r="DT127" s="36"/>
      <c r="DU127" s="36"/>
      <c r="DV127" s="36"/>
      <c r="DW127" s="36"/>
      <c r="DX127" s="36"/>
      <c r="DY127" s="36"/>
      <c r="DZ127" s="36"/>
      <c r="EA127" s="36"/>
      <c r="EB127" s="36"/>
      <c r="EC127" s="36"/>
      <c r="ED127" s="36"/>
      <c r="EE127" s="36"/>
      <c r="EF127" s="36"/>
      <c r="EG127" s="36"/>
      <c r="EH127" s="36"/>
      <c r="EI127" s="36"/>
      <c r="EJ127" s="36"/>
      <c r="EK127" s="36"/>
      <c r="EL127" s="36"/>
      <c r="EM127" s="36"/>
      <c r="EN127" s="36"/>
      <c r="EO127" s="36"/>
      <c r="EP127" s="36"/>
      <c r="EQ127" s="36"/>
      <c r="ER127" s="36"/>
      <c r="ES127" s="36"/>
      <c r="ET127" s="36"/>
      <c r="EU127" s="36"/>
      <c r="EV127" s="36"/>
      <c r="EW127" s="36"/>
      <c r="EX127" s="36"/>
      <c r="EY127" s="36"/>
      <c r="EZ127" s="36"/>
      <c r="FA127" s="36"/>
      <c r="FB127" s="36"/>
      <c r="FC127" s="36"/>
      <c r="FD127" s="36"/>
      <c r="FE127" s="36"/>
      <c r="FF127" s="36"/>
      <c r="FG127" s="36"/>
      <c r="FH127" s="36"/>
      <c r="FI127" s="36"/>
      <c r="FJ127" s="36"/>
      <c r="FK127" s="36"/>
      <c r="FL127" s="36"/>
    </row>
    <row r="128" spans="1:168" s="44" customFormat="1" ht="60" x14ac:dyDescent="0.3">
      <c r="A128" s="53"/>
      <c r="B128" s="58" t="s">
        <v>370</v>
      </c>
      <c r="C128" s="89"/>
      <c r="D128" s="88"/>
      <c r="E128" s="88"/>
      <c r="F128" s="88"/>
      <c r="G128" s="67"/>
      <c r="H128" s="67"/>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36"/>
      <c r="AY128" s="36"/>
      <c r="AZ128" s="36"/>
      <c r="BA128" s="36"/>
      <c r="BB128" s="36"/>
      <c r="BC128" s="36"/>
      <c r="BD128" s="36"/>
      <c r="BE128" s="36"/>
      <c r="BF128" s="36"/>
      <c r="BG128" s="36"/>
      <c r="BH128" s="36"/>
      <c r="BI128" s="36"/>
      <c r="BJ128" s="36"/>
      <c r="BK128" s="36"/>
      <c r="BL128" s="36"/>
      <c r="BM128" s="36"/>
      <c r="BN128" s="36"/>
      <c r="BO128" s="36"/>
      <c r="BP128" s="36"/>
      <c r="BQ128" s="36"/>
      <c r="BR128" s="36"/>
      <c r="BS128" s="36"/>
      <c r="BT128" s="36"/>
      <c r="BU128" s="36"/>
      <c r="BV128" s="36"/>
      <c r="BW128" s="36"/>
      <c r="BX128" s="36"/>
      <c r="BY128" s="36"/>
      <c r="BZ128" s="36"/>
      <c r="CA128" s="36"/>
      <c r="CB128" s="36"/>
      <c r="CC128" s="36"/>
      <c r="CD128" s="36"/>
      <c r="CE128" s="36"/>
      <c r="CF128" s="36"/>
      <c r="CG128" s="36"/>
      <c r="CH128" s="36"/>
      <c r="CI128" s="36"/>
      <c r="CJ128" s="36"/>
      <c r="CK128" s="36"/>
      <c r="CL128" s="36"/>
      <c r="CM128" s="36"/>
      <c r="CN128" s="36"/>
      <c r="CO128" s="36"/>
      <c r="CP128" s="36"/>
      <c r="CQ128" s="36"/>
      <c r="CR128" s="36"/>
      <c r="CS128" s="36"/>
      <c r="CT128" s="36"/>
      <c r="CU128" s="36"/>
      <c r="CV128" s="36"/>
      <c r="CW128" s="36"/>
      <c r="CX128" s="36"/>
      <c r="CY128" s="36"/>
      <c r="CZ128" s="36"/>
      <c r="DA128" s="36"/>
      <c r="DB128" s="36"/>
      <c r="DC128" s="36"/>
      <c r="DD128" s="36"/>
      <c r="DE128" s="36"/>
      <c r="DF128" s="36"/>
      <c r="DG128" s="36"/>
      <c r="DH128" s="36"/>
      <c r="DI128" s="36"/>
      <c r="DJ128" s="36"/>
      <c r="DK128" s="36"/>
      <c r="DL128" s="36"/>
      <c r="DM128" s="36"/>
      <c r="DN128" s="36"/>
      <c r="DO128" s="36"/>
      <c r="DP128" s="36"/>
      <c r="DQ128" s="36"/>
      <c r="DR128" s="36"/>
      <c r="DS128" s="36"/>
      <c r="DT128" s="36"/>
      <c r="DU128" s="36"/>
      <c r="DV128" s="36"/>
      <c r="DW128" s="36"/>
      <c r="DX128" s="36"/>
      <c r="DY128" s="36"/>
      <c r="DZ128" s="36"/>
      <c r="EA128" s="36"/>
      <c r="EB128" s="36"/>
      <c r="EC128" s="36"/>
      <c r="ED128" s="36"/>
      <c r="EE128" s="36"/>
      <c r="EF128" s="36"/>
      <c r="EG128" s="36"/>
      <c r="EH128" s="36"/>
      <c r="EI128" s="36"/>
      <c r="EJ128" s="36"/>
      <c r="EK128" s="36"/>
      <c r="EL128" s="36"/>
      <c r="EM128" s="36"/>
      <c r="EN128" s="36"/>
      <c r="EO128" s="36"/>
      <c r="EP128" s="36"/>
      <c r="EQ128" s="36"/>
      <c r="ER128" s="36"/>
      <c r="ES128" s="36"/>
      <c r="ET128" s="36"/>
      <c r="EU128" s="36"/>
      <c r="EV128" s="36"/>
      <c r="EW128" s="36"/>
      <c r="EX128" s="36"/>
      <c r="EY128" s="36"/>
      <c r="EZ128" s="36"/>
      <c r="FA128" s="36"/>
      <c r="FB128" s="36"/>
      <c r="FC128" s="36"/>
      <c r="FD128" s="36"/>
      <c r="FE128" s="36"/>
      <c r="FF128" s="36"/>
      <c r="FG128" s="36"/>
      <c r="FH128" s="36"/>
      <c r="FI128" s="36"/>
      <c r="FJ128" s="36"/>
      <c r="FK128" s="36"/>
      <c r="FL128" s="36"/>
    </row>
    <row r="129" spans="1:168" s="44" customFormat="1" x14ac:dyDescent="0.3">
      <c r="A129" s="53"/>
      <c r="B129" s="58" t="s">
        <v>388</v>
      </c>
      <c r="C129" s="89">
        <f t="shared" ref="C129:H129" si="48">C130+C131</f>
        <v>0</v>
      </c>
      <c r="D129" s="89">
        <f t="shared" si="48"/>
        <v>5916010</v>
      </c>
      <c r="E129" s="89">
        <f t="shared" si="48"/>
        <v>11862320</v>
      </c>
      <c r="F129" s="89">
        <f t="shared" si="48"/>
        <v>11862320</v>
      </c>
      <c r="G129" s="89">
        <f t="shared" si="48"/>
        <v>7548354.8199999994</v>
      </c>
      <c r="H129" s="89">
        <f t="shared" si="48"/>
        <v>7548354.8199999994</v>
      </c>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c r="AK129" s="36"/>
      <c r="AL129" s="36"/>
      <c r="AM129" s="36"/>
      <c r="AN129" s="36"/>
      <c r="AO129" s="36"/>
      <c r="AP129" s="36"/>
      <c r="AQ129" s="36"/>
      <c r="AR129" s="36"/>
      <c r="AS129" s="36"/>
      <c r="AT129" s="36"/>
      <c r="AU129" s="36"/>
      <c r="AV129" s="36"/>
      <c r="AW129" s="36"/>
      <c r="AX129" s="36"/>
      <c r="AY129" s="36"/>
      <c r="AZ129" s="36"/>
      <c r="BA129" s="36"/>
      <c r="BB129" s="36"/>
      <c r="BC129" s="36"/>
      <c r="BD129" s="36"/>
      <c r="BE129" s="36"/>
      <c r="BF129" s="36"/>
      <c r="BG129" s="36"/>
      <c r="BH129" s="36"/>
      <c r="BI129" s="36"/>
      <c r="BJ129" s="36"/>
      <c r="BK129" s="36"/>
      <c r="BL129" s="36"/>
      <c r="BM129" s="36"/>
      <c r="BN129" s="36"/>
      <c r="BO129" s="36"/>
      <c r="BP129" s="36"/>
      <c r="BQ129" s="36"/>
      <c r="BR129" s="36"/>
      <c r="BS129" s="36"/>
      <c r="BT129" s="36"/>
      <c r="BU129" s="36"/>
      <c r="BV129" s="36"/>
      <c r="BW129" s="36"/>
      <c r="BX129" s="36"/>
      <c r="BY129" s="36"/>
      <c r="BZ129" s="36"/>
      <c r="CA129" s="36"/>
      <c r="CB129" s="36"/>
      <c r="CC129" s="36"/>
      <c r="CD129" s="36"/>
      <c r="CE129" s="36"/>
      <c r="CF129" s="36"/>
      <c r="CG129" s="36"/>
      <c r="CH129" s="36"/>
      <c r="CI129" s="36"/>
      <c r="CJ129" s="36"/>
      <c r="CK129" s="36"/>
      <c r="CL129" s="36"/>
      <c r="CM129" s="36"/>
      <c r="CN129" s="36"/>
      <c r="CO129" s="36"/>
      <c r="CP129" s="36"/>
      <c r="CQ129" s="36"/>
      <c r="CR129" s="36"/>
      <c r="CS129" s="36"/>
      <c r="CT129" s="36"/>
      <c r="CU129" s="36"/>
      <c r="CV129" s="36"/>
      <c r="CW129" s="36"/>
      <c r="CX129" s="36"/>
      <c r="CY129" s="36"/>
      <c r="CZ129" s="36"/>
      <c r="DA129" s="36"/>
      <c r="DB129" s="36"/>
      <c r="DC129" s="36"/>
      <c r="DD129" s="36"/>
      <c r="DE129" s="36"/>
      <c r="DF129" s="36"/>
      <c r="DG129" s="36"/>
      <c r="DH129" s="36"/>
      <c r="DI129" s="36"/>
      <c r="DJ129" s="36"/>
      <c r="DK129" s="36"/>
      <c r="DL129" s="36"/>
      <c r="DM129" s="36"/>
      <c r="DN129" s="36"/>
      <c r="DO129" s="36"/>
      <c r="DP129" s="36"/>
      <c r="DQ129" s="36"/>
      <c r="DR129" s="36"/>
      <c r="DS129" s="36"/>
      <c r="DT129" s="36"/>
      <c r="DU129" s="36"/>
      <c r="DV129" s="36"/>
      <c r="DW129" s="36"/>
      <c r="DX129" s="36"/>
      <c r="DY129" s="36"/>
      <c r="DZ129" s="36"/>
      <c r="EA129" s="36"/>
      <c r="EB129" s="36"/>
      <c r="EC129" s="36"/>
      <c r="ED129" s="36"/>
      <c r="EE129" s="36"/>
      <c r="EF129" s="36"/>
      <c r="EG129" s="36"/>
      <c r="EH129" s="36"/>
      <c r="EI129" s="36"/>
      <c r="EJ129" s="36"/>
      <c r="EK129" s="36"/>
      <c r="EL129" s="36"/>
      <c r="EM129" s="36"/>
      <c r="EN129" s="36"/>
      <c r="EO129" s="36"/>
      <c r="EP129" s="36"/>
      <c r="EQ129" s="36"/>
      <c r="ER129" s="36"/>
      <c r="ES129" s="36"/>
      <c r="ET129" s="36"/>
      <c r="EU129" s="36"/>
      <c r="EV129" s="36"/>
      <c r="EW129" s="36"/>
      <c r="EX129" s="36"/>
      <c r="EY129" s="36"/>
      <c r="EZ129" s="36"/>
      <c r="FA129" s="36"/>
      <c r="FB129" s="36"/>
      <c r="FC129" s="36"/>
      <c r="FD129" s="36"/>
      <c r="FE129" s="36"/>
      <c r="FF129" s="36"/>
      <c r="FG129" s="36"/>
      <c r="FH129" s="36"/>
      <c r="FI129" s="36"/>
      <c r="FJ129" s="36"/>
      <c r="FK129" s="36"/>
      <c r="FL129" s="36"/>
    </row>
    <row r="130" spans="1:168" s="44" customFormat="1" x14ac:dyDescent="0.3">
      <c r="A130" s="53"/>
      <c r="B130" s="58" t="s">
        <v>368</v>
      </c>
      <c r="C130" s="89"/>
      <c r="D130" s="88">
        <v>5914000</v>
      </c>
      <c r="E130" s="88">
        <v>11859000</v>
      </c>
      <c r="F130" s="88">
        <v>11859000</v>
      </c>
      <c r="G130" s="89">
        <v>7545039.9999999991</v>
      </c>
      <c r="H130" s="89">
        <v>7545039.9999999991</v>
      </c>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36"/>
      <c r="AL130" s="36"/>
      <c r="AM130" s="36"/>
      <c r="AN130" s="36"/>
      <c r="AO130" s="36"/>
      <c r="AP130" s="36"/>
      <c r="AQ130" s="36"/>
      <c r="AR130" s="36"/>
      <c r="AS130" s="36"/>
      <c r="AT130" s="36"/>
      <c r="AU130" s="36"/>
      <c r="AV130" s="36"/>
      <c r="AW130" s="36"/>
      <c r="AX130" s="36"/>
      <c r="AY130" s="36"/>
      <c r="AZ130" s="36"/>
      <c r="BA130" s="36"/>
      <c r="BB130" s="36"/>
      <c r="BC130" s="36"/>
      <c r="BD130" s="36"/>
      <c r="BE130" s="36"/>
      <c r="BF130" s="36"/>
      <c r="BG130" s="36"/>
      <c r="BH130" s="36"/>
      <c r="BI130" s="36"/>
      <c r="BJ130" s="36"/>
      <c r="BK130" s="36"/>
      <c r="BL130" s="36"/>
      <c r="BM130" s="36"/>
      <c r="BN130" s="36"/>
      <c r="BO130" s="36"/>
      <c r="BP130" s="36"/>
      <c r="BQ130" s="36"/>
      <c r="BR130" s="36"/>
      <c r="BS130" s="36"/>
      <c r="BT130" s="36"/>
      <c r="BU130" s="36"/>
      <c r="BV130" s="36"/>
      <c r="BW130" s="36"/>
      <c r="BX130" s="36"/>
      <c r="BY130" s="36"/>
      <c r="BZ130" s="36"/>
      <c r="CA130" s="36"/>
      <c r="CB130" s="36"/>
      <c r="CC130" s="36"/>
      <c r="CD130" s="36"/>
      <c r="CE130" s="36"/>
      <c r="CF130" s="36"/>
      <c r="CG130" s="36"/>
      <c r="CH130" s="36"/>
      <c r="CI130" s="36"/>
      <c r="CJ130" s="36"/>
      <c r="CK130" s="36"/>
      <c r="CL130" s="36"/>
      <c r="CM130" s="36"/>
      <c r="CN130" s="36"/>
      <c r="CO130" s="36"/>
      <c r="CP130" s="36"/>
      <c r="CQ130" s="36"/>
      <c r="CR130" s="36"/>
      <c r="CS130" s="36"/>
      <c r="CT130" s="36"/>
      <c r="CU130" s="36"/>
      <c r="CV130" s="36"/>
      <c r="CW130" s="36"/>
      <c r="CX130" s="36"/>
      <c r="CY130" s="36"/>
      <c r="CZ130" s="36"/>
      <c r="DA130" s="36"/>
      <c r="DB130" s="36"/>
      <c r="DC130" s="36"/>
      <c r="DD130" s="36"/>
      <c r="DE130" s="36"/>
      <c r="DF130" s="36"/>
      <c r="DG130" s="36"/>
      <c r="DH130" s="36"/>
      <c r="DI130" s="36"/>
      <c r="DJ130" s="36"/>
      <c r="DK130" s="36"/>
      <c r="DL130" s="36"/>
      <c r="DM130" s="36"/>
      <c r="DN130" s="36"/>
      <c r="DO130" s="36"/>
      <c r="DP130" s="36"/>
      <c r="DQ130" s="36"/>
      <c r="DR130" s="36"/>
      <c r="DS130" s="36"/>
      <c r="DT130" s="36"/>
      <c r="DU130" s="36"/>
      <c r="DV130" s="36"/>
      <c r="DW130" s="36"/>
      <c r="DX130" s="36"/>
      <c r="DY130" s="36"/>
      <c r="DZ130" s="36"/>
      <c r="EA130" s="36"/>
      <c r="EB130" s="36"/>
      <c r="EC130" s="36"/>
      <c r="ED130" s="36"/>
      <c r="EE130" s="36"/>
      <c r="EF130" s="36"/>
      <c r="EG130" s="36"/>
      <c r="EH130" s="36"/>
      <c r="EI130" s="36"/>
      <c r="EJ130" s="36"/>
      <c r="EK130" s="36"/>
      <c r="EL130" s="36"/>
      <c r="EM130" s="36"/>
      <c r="EN130" s="36"/>
      <c r="EO130" s="36"/>
      <c r="EP130" s="36"/>
      <c r="EQ130" s="36"/>
      <c r="ER130" s="36"/>
      <c r="ES130" s="36"/>
      <c r="ET130" s="36"/>
      <c r="EU130" s="36"/>
      <c r="EV130" s="36"/>
      <c r="EW130" s="36"/>
      <c r="EX130" s="36"/>
      <c r="EY130" s="36"/>
      <c r="EZ130" s="36"/>
      <c r="FA130" s="36"/>
      <c r="FB130" s="36"/>
      <c r="FC130" s="36"/>
      <c r="FD130" s="36"/>
      <c r="FE130" s="36"/>
      <c r="FF130" s="36"/>
      <c r="FG130" s="36"/>
      <c r="FH130" s="36"/>
      <c r="FI130" s="36"/>
      <c r="FJ130" s="36"/>
      <c r="FK130" s="36"/>
      <c r="FL130" s="36"/>
    </row>
    <row r="131" spans="1:168" s="44" customFormat="1" ht="60" x14ac:dyDescent="0.3">
      <c r="A131" s="53"/>
      <c r="B131" s="58" t="s">
        <v>370</v>
      </c>
      <c r="C131" s="89"/>
      <c r="D131" s="88">
        <v>2010</v>
      </c>
      <c r="E131" s="88">
        <v>3320</v>
      </c>
      <c r="F131" s="88">
        <v>3320</v>
      </c>
      <c r="G131" s="89">
        <v>3314.82</v>
      </c>
      <c r="H131" s="89">
        <v>3314.82</v>
      </c>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36"/>
      <c r="AJ131" s="36"/>
      <c r="AK131" s="36"/>
      <c r="AL131" s="36"/>
      <c r="AM131" s="36"/>
      <c r="AN131" s="36"/>
      <c r="AO131" s="36"/>
      <c r="AP131" s="36"/>
      <c r="AQ131" s="36"/>
      <c r="AR131" s="36"/>
      <c r="AS131" s="36"/>
      <c r="AT131" s="36"/>
      <c r="AU131" s="36"/>
      <c r="AV131" s="36"/>
      <c r="AW131" s="36"/>
      <c r="AX131" s="36"/>
      <c r="AY131" s="36"/>
      <c r="AZ131" s="36"/>
      <c r="BA131" s="36"/>
      <c r="BB131" s="36"/>
      <c r="BC131" s="36"/>
      <c r="BD131" s="36"/>
      <c r="BE131" s="36"/>
      <c r="BF131" s="36"/>
      <c r="BG131" s="36"/>
      <c r="BH131" s="36"/>
      <c r="BI131" s="36"/>
      <c r="BJ131" s="36"/>
      <c r="BK131" s="36"/>
      <c r="BL131" s="36"/>
      <c r="BM131" s="36"/>
      <c r="BN131" s="36"/>
      <c r="BO131" s="36"/>
      <c r="BP131" s="36"/>
      <c r="BQ131" s="36"/>
      <c r="BR131" s="36"/>
      <c r="BS131" s="36"/>
      <c r="BT131" s="36"/>
      <c r="BU131" s="36"/>
      <c r="BV131" s="36"/>
      <c r="BW131" s="36"/>
      <c r="BX131" s="36"/>
      <c r="BY131" s="36"/>
      <c r="BZ131" s="36"/>
      <c r="CA131" s="36"/>
      <c r="CB131" s="36"/>
      <c r="CC131" s="36"/>
      <c r="CD131" s="36"/>
      <c r="CE131" s="36"/>
      <c r="CF131" s="36"/>
      <c r="CG131" s="36"/>
      <c r="CH131" s="36"/>
      <c r="CI131" s="36"/>
      <c r="CJ131" s="36"/>
      <c r="CK131" s="36"/>
      <c r="CL131" s="36"/>
      <c r="CM131" s="36"/>
      <c r="CN131" s="36"/>
      <c r="CO131" s="36"/>
      <c r="CP131" s="36"/>
      <c r="CQ131" s="36"/>
      <c r="CR131" s="36"/>
      <c r="CS131" s="36"/>
      <c r="CT131" s="36"/>
      <c r="CU131" s="36"/>
      <c r="CV131" s="36"/>
      <c r="CW131" s="36"/>
      <c r="CX131" s="36"/>
      <c r="CY131" s="36"/>
      <c r="CZ131" s="36"/>
      <c r="DA131" s="36"/>
      <c r="DB131" s="36"/>
      <c r="DC131" s="36"/>
      <c r="DD131" s="36"/>
      <c r="DE131" s="36"/>
      <c r="DF131" s="36"/>
      <c r="DG131" s="36"/>
      <c r="DH131" s="36"/>
      <c r="DI131" s="36"/>
      <c r="DJ131" s="36"/>
      <c r="DK131" s="36"/>
      <c r="DL131" s="36"/>
      <c r="DM131" s="36"/>
      <c r="DN131" s="36"/>
      <c r="DO131" s="36"/>
      <c r="DP131" s="36"/>
      <c r="DQ131" s="36"/>
      <c r="DR131" s="36"/>
      <c r="DS131" s="36"/>
      <c r="DT131" s="36"/>
      <c r="DU131" s="36"/>
      <c r="DV131" s="36"/>
      <c r="DW131" s="36"/>
      <c r="DX131" s="36"/>
      <c r="DY131" s="36"/>
      <c r="DZ131" s="36"/>
      <c r="EA131" s="36"/>
      <c r="EB131" s="36"/>
      <c r="EC131" s="36"/>
      <c r="ED131" s="36"/>
      <c r="EE131" s="36"/>
      <c r="EF131" s="36"/>
      <c r="EG131" s="36"/>
      <c r="EH131" s="36"/>
      <c r="EI131" s="36"/>
      <c r="EJ131" s="36"/>
      <c r="EK131" s="36"/>
      <c r="EL131" s="36"/>
      <c r="EM131" s="36"/>
      <c r="EN131" s="36"/>
      <c r="EO131" s="36"/>
      <c r="EP131" s="36"/>
      <c r="EQ131" s="36"/>
      <c r="ER131" s="36"/>
      <c r="ES131" s="36"/>
      <c r="ET131" s="36"/>
      <c r="EU131" s="36"/>
      <c r="EV131" s="36"/>
      <c r="EW131" s="36"/>
      <c r="EX131" s="36"/>
      <c r="EY131" s="36"/>
      <c r="EZ131" s="36"/>
      <c r="FA131" s="36"/>
      <c r="FB131" s="36"/>
      <c r="FC131" s="36"/>
      <c r="FD131" s="36"/>
      <c r="FE131" s="36"/>
      <c r="FF131" s="36"/>
      <c r="FG131" s="36"/>
      <c r="FH131" s="36"/>
      <c r="FI131" s="36"/>
      <c r="FJ131" s="36"/>
      <c r="FK131" s="36"/>
      <c r="FL131" s="36"/>
    </row>
    <row r="132" spans="1:168" s="44" customFormat="1" ht="30" x14ac:dyDescent="0.3">
      <c r="A132" s="53"/>
      <c r="B132" s="59" t="s">
        <v>389</v>
      </c>
      <c r="C132" s="89">
        <f t="shared" ref="C132:F132" si="49">C133+C136+C139+C137+C138</f>
        <v>0</v>
      </c>
      <c r="D132" s="89">
        <f t="shared" si="49"/>
        <v>2693880</v>
      </c>
      <c r="E132" s="89">
        <f t="shared" si="49"/>
        <v>3890880</v>
      </c>
      <c r="F132" s="89">
        <f t="shared" si="49"/>
        <v>3890880</v>
      </c>
      <c r="G132" s="89">
        <f>G133+G136+G139+G137+G138</f>
        <v>1718494.72</v>
      </c>
      <c r="H132" s="89">
        <f>H133+H136+H139+H137+H138</f>
        <v>1718494.72</v>
      </c>
      <c r="I132" s="36"/>
      <c r="J132" s="36"/>
      <c r="K132" s="36"/>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c r="AK132" s="36"/>
      <c r="AL132" s="36"/>
      <c r="AM132" s="36"/>
      <c r="AN132" s="36"/>
      <c r="AO132" s="36"/>
      <c r="AP132" s="36"/>
      <c r="AQ132" s="36"/>
      <c r="AR132" s="36"/>
      <c r="AS132" s="36"/>
      <c r="AT132" s="36"/>
      <c r="AU132" s="36"/>
      <c r="AV132" s="36"/>
      <c r="AW132" s="36"/>
      <c r="AX132" s="36"/>
      <c r="AY132" s="36"/>
      <c r="AZ132" s="36"/>
      <c r="BA132" s="36"/>
      <c r="BB132" s="36"/>
      <c r="BC132" s="36"/>
      <c r="BD132" s="36"/>
      <c r="BE132" s="36"/>
      <c r="BF132" s="36"/>
      <c r="BG132" s="36"/>
      <c r="BH132" s="36"/>
      <c r="BI132" s="36"/>
      <c r="BJ132" s="36"/>
      <c r="BK132" s="36"/>
      <c r="BL132" s="36"/>
      <c r="BM132" s="36"/>
      <c r="BN132" s="36"/>
      <c r="BO132" s="36"/>
      <c r="BP132" s="36"/>
      <c r="BQ132" s="36"/>
      <c r="BR132" s="36"/>
      <c r="BS132" s="36"/>
      <c r="BT132" s="36"/>
      <c r="BU132" s="36"/>
      <c r="BV132" s="36"/>
      <c r="BW132" s="36"/>
      <c r="BX132" s="36"/>
      <c r="BY132" s="36"/>
      <c r="BZ132" s="36"/>
      <c r="CA132" s="36"/>
      <c r="CB132" s="36"/>
      <c r="CC132" s="36"/>
      <c r="CD132" s="36"/>
      <c r="CE132" s="36"/>
      <c r="CF132" s="36"/>
      <c r="CG132" s="36"/>
      <c r="CH132" s="36"/>
      <c r="CI132" s="36"/>
      <c r="CJ132" s="36"/>
      <c r="CK132" s="36"/>
      <c r="CL132" s="36"/>
      <c r="CM132" s="36"/>
      <c r="CN132" s="36"/>
      <c r="CO132" s="36"/>
      <c r="CP132" s="36"/>
      <c r="CQ132" s="36"/>
      <c r="CR132" s="36"/>
      <c r="CS132" s="36"/>
      <c r="CT132" s="36"/>
      <c r="CU132" s="36"/>
      <c r="CV132" s="36"/>
      <c r="CW132" s="36"/>
      <c r="CX132" s="36"/>
      <c r="CY132" s="36"/>
      <c r="CZ132" s="36"/>
      <c r="DA132" s="36"/>
      <c r="DB132" s="36"/>
      <c r="DC132" s="36"/>
      <c r="DD132" s="36"/>
      <c r="DE132" s="36"/>
      <c r="DF132" s="36"/>
      <c r="DG132" s="36"/>
      <c r="DH132" s="36"/>
      <c r="DI132" s="36"/>
      <c r="DJ132" s="36"/>
      <c r="DK132" s="36"/>
      <c r="DL132" s="36"/>
      <c r="DM132" s="36"/>
      <c r="DN132" s="36"/>
      <c r="DO132" s="36"/>
      <c r="DP132" s="36"/>
      <c r="DQ132" s="36"/>
      <c r="DR132" s="36"/>
      <c r="DS132" s="36"/>
      <c r="DT132" s="36"/>
      <c r="DU132" s="36"/>
      <c r="DV132" s="36"/>
      <c r="DW132" s="36"/>
      <c r="DX132" s="36"/>
      <c r="DY132" s="36"/>
      <c r="DZ132" s="36"/>
      <c r="EA132" s="36"/>
      <c r="EB132" s="36"/>
      <c r="EC132" s="36"/>
      <c r="ED132" s="36"/>
      <c r="EE132" s="36"/>
      <c r="EF132" s="36"/>
      <c r="EG132" s="36"/>
      <c r="EH132" s="36"/>
      <c r="EI132" s="36"/>
      <c r="EJ132" s="36"/>
      <c r="EK132" s="36"/>
      <c r="EL132" s="36"/>
      <c r="EM132" s="36"/>
      <c r="EN132" s="36"/>
      <c r="EO132" s="36"/>
      <c r="EP132" s="36"/>
      <c r="EQ132" s="36"/>
      <c r="ER132" s="36"/>
      <c r="ES132" s="36"/>
      <c r="ET132" s="36"/>
      <c r="EU132" s="36"/>
      <c r="EV132" s="36"/>
      <c r="EW132" s="36"/>
      <c r="EX132" s="36"/>
      <c r="EY132" s="36"/>
      <c r="EZ132" s="36"/>
      <c r="FA132" s="36"/>
      <c r="FB132" s="36"/>
      <c r="FC132" s="36"/>
      <c r="FD132" s="36"/>
      <c r="FE132" s="36"/>
      <c r="FF132" s="36"/>
      <c r="FG132" s="36"/>
      <c r="FH132" s="36"/>
      <c r="FI132" s="36"/>
      <c r="FJ132" s="36"/>
      <c r="FK132" s="36"/>
      <c r="FL132" s="36"/>
    </row>
    <row r="133" spans="1:168" s="44" customFormat="1" x14ac:dyDescent="0.3">
      <c r="A133" s="53"/>
      <c r="B133" s="58" t="s">
        <v>390</v>
      </c>
      <c r="C133" s="89">
        <f t="shared" ref="C133:H133" si="50">C134+C135</f>
        <v>0</v>
      </c>
      <c r="D133" s="89">
        <f t="shared" si="50"/>
        <v>2190880</v>
      </c>
      <c r="E133" s="89">
        <f t="shared" si="50"/>
        <v>3158880</v>
      </c>
      <c r="F133" s="89">
        <f t="shared" si="50"/>
        <v>3158880</v>
      </c>
      <c r="G133" s="89">
        <f t="shared" si="50"/>
        <v>1652784.72</v>
      </c>
      <c r="H133" s="89">
        <f t="shared" si="50"/>
        <v>1652784.72</v>
      </c>
      <c r="I133" s="36"/>
      <c r="J133" s="36"/>
      <c r="K133" s="36"/>
      <c r="L133" s="36"/>
      <c r="M133" s="36"/>
      <c r="N133" s="36"/>
      <c r="O133" s="36"/>
      <c r="P133" s="36"/>
      <c r="Q133" s="36"/>
      <c r="R133" s="36"/>
      <c r="S133" s="36"/>
      <c r="T133" s="36"/>
      <c r="U133" s="36"/>
      <c r="V133" s="36"/>
      <c r="W133" s="36"/>
      <c r="X133" s="36"/>
      <c r="Y133" s="36"/>
      <c r="Z133" s="36"/>
      <c r="AA133" s="36"/>
      <c r="AB133" s="36"/>
      <c r="AC133" s="36"/>
      <c r="AD133" s="36"/>
      <c r="AE133" s="36"/>
      <c r="AF133" s="36"/>
      <c r="AG133" s="36"/>
      <c r="AH133" s="36"/>
      <c r="AI133" s="36"/>
      <c r="AJ133" s="36"/>
      <c r="AK133" s="36"/>
      <c r="AL133" s="36"/>
      <c r="AM133" s="36"/>
      <c r="AN133" s="36"/>
      <c r="AO133" s="36"/>
      <c r="AP133" s="36"/>
      <c r="AQ133" s="36"/>
      <c r="AR133" s="36"/>
      <c r="AS133" s="36"/>
      <c r="AT133" s="36"/>
      <c r="AU133" s="36"/>
      <c r="AV133" s="36"/>
      <c r="AW133" s="36"/>
      <c r="AX133" s="36"/>
      <c r="AY133" s="36"/>
      <c r="AZ133" s="36"/>
      <c r="BA133" s="36"/>
      <c r="BB133" s="36"/>
      <c r="BC133" s="36"/>
      <c r="BD133" s="36"/>
      <c r="BE133" s="36"/>
      <c r="BF133" s="36"/>
      <c r="BG133" s="36"/>
      <c r="BH133" s="36"/>
      <c r="BI133" s="36"/>
      <c r="BJ133" s="36"/>
      <c r="BK133" s="36"/>
      <c r="BL133" s="36"/>
      <c r="BM133" s="36"/>
      <c r="BN133" s="36"/>
      <c r="BO133" s="36"/>
      <c r="BP133" s="36"/>
      <c r="BQ133" s="36"/>
      <c r="BR133" s="36"/>
      <c r="BS133" s="36"/>
      <c r="BT133" s="36"/>
      <c r="BU133" s="36"/>
      <c r="BV133" s="36"/>
      <c r="BW133" s="36"/>
      <c r="BX133" s="36"/>
      <c r="BY133" s="36"/>
      <c r="BZ133" s="36"/>
      <c r="CA133" s="36"/>
      <c r="CB133" s="36"/>
      <c r="CC133" s="36"/>
      <c r="CD133" s="36"/>
      <c r="CE133" s="36"/>
      <c r="CF133" s="36"/>
      <c r="CG133" s="36"/>
      <c r="CH133" s="36"/>
      <c r="CI133" s="36"/>
      <c r="CJ133" s="36"/>
      <c r="CK133" s="36"/>
      <c r="CL133" s="36"/>
      <c r="CM133" s="36"/>
      <c r="CN133" s="36"/>
      <c r="CO133" s="36"/>
      <c r="CP133" s="36"/>
      <c r="CQ133" s="36"/>
      <c r="CR133" s="36"/>
      <c r="CS133" s="36"/>
      <c r="CT133" s="36"/>
      <c r="CU133" s="36"/>
      <c r="CV133" s="36"/>
      <c r="CW133" s="36"/>
      <c r="CX133" s="36"/>
      <c r="CY133" s="36"/>
      <c r="CZ133" s="36"/>
      <c r="DA133" s="36"/>
      <c r="DB133" s="36"/>
      <c r="DC133" s="36"/>
      <c r="DD133" s="36"/>
      <c r="DE133" s="36"/>
      <c r="DF133" s="36"/>
      <c r="DG133" s="36"/>
      <c r="DH133" s="36"/>
      <c r="DI133" s="36"/>
      <c r="DJ133" s="36"/>
      <c r="DK133" s="36"/>
      <c r="DL133" s="36"/>
      <c r="DM133" s="36"/>
      <c r="DN133" s="36"/>
      <c r="DO133" s="36"/>
      <c r="DP133" s="36"/>
      <c r="DQ133" s="36"/>
      <c r="DR133" s="36"/>
      <c r="DS133" s="36"/>
      <c r="DT133" s="36"/>
      <c r="DU133" s="36"/>
      <c r="DV133" s="36"/>
      <c r="DW133" s="36"/>
      <c r="DX133" s="36"/>
      <c r="DY133" s="36"/>
      <c r="DZ133" s="36"/>
      <c r="EA133" s="36"/>
      <c r="EB133" s="36"/>
      <c r="EC133" s="36"/>
      <c r="ED133" s="36"/>
      <c r="EE133" s="36"/>
      <c r="EF133" s="36"/>
      <c r="EG133" s="36"/>
      <c r="EH133" s="36"/>
      <c r="EI133" s="36"/>
      <c r="EJ133" s="36"/>
      <c r="EK133" s="36"/>
      <c r="EL133" s="36"/>
      <c r="EM133" s="36"/>
      <c r="EN133" s="36"/>
      <c r="EO133" s="36"/>
      <c r="EP133" s="36"/>
      <c r="EQ133" s="36"/>
      <c r="ER133" s="36"/>
      <c r="ES133" s="36"/>
      <c r="ET133" s="36"/>
      <c r="EU133" s="36"/>
      <c r="EV133" s="36"/>
      <c r="EW133" s="36"/>
      <c r="EX133" s="36"/>
      <c r="EY133" s="36"/>
      <c r="EZ133" s="36"/>
      <c r="FA133" s="36"/>
      <c r="FB133" s="36"/>
      <c r="FC133" s="36"/>
      <c r="FD133" s="36"/>
      <c r="FE133" s="36"/>
      <c r="FF133" s="36"/>
      <c r="FG133" s="36"/>
      <c r="FH133" s="36"/>
      <c r="FI133" s="36"/>
      <c r="FJ133" s="36"/>
      <c r="FK133" s="36"/>
      <c r="FL133" s="36"/>
    </row>
    <row r="134" spans="1:168" s="44" customFormat="1" ht="16.5" customHeight="1" x14ac:dyDescent="0.3">
      <c r="A134" s="53"/>
      <c r="B134" s="58" t="s">
        <v>368</v>
      </c>
      <c r="C134" s="89"/>
      <c r="D134" s="88">
        <v>2170000</v>
      </c>
      <c r="E134" s="88">
        <v>3138000</v>
      </c>
      <c r="F134" s="88">
        <v>3138000</v>
      </c>
      <c r="G134" s="89">
        <v>1631910</v>
      </c>
      <c r="H134" s="89">
        <v>1631910</v>
      </c>
      <c r="I134" s="36"/>
      <c r="J134" s="36"/>
      <c r="K134" s="36"/>
      <c r="L134" s="36"/>
      <c r="M134" s="36"/>
      <c r="N134" s="36"/>
      <c r="O134" s="36"/>
      <c r="P134" s="36"/>
      <c r="Q134" s="36"/>
      <c r="R134" s="36"/>
      <c r="S134" s="36"/>
      <c r="T134" s="36"/>
      <c r="U134" s="36"/>
      <c r="V134" s="36"/>
      <c r="W134" s="36"/>
      <c r="X134" s="36"/>
      <c r="Y134" s="36"/>
      <c r="Z134" s="36"/>
      <c r="AA134" s="36"/>
      <c r="AB134" s="36"/>
      <c r="AC134" s="36"/>
      <c r="AD134" s="36"/>
      <c r="AE134" s="36"/>
      <c r="AF134" s="36"/>
      <c r="AG134" s="36"/>
      <c r="AH134" s="36"/>
      <c r="AI134" s="36"/>
      <c r="AJ134" s="36"/>
      <c r="AK134" s="36"/>
      <c r="AL134" s="36"/>
      <c r="AM134" s="36"/>
      <c r="AN134" s="36"/>
      <c r="AO134" s="36"/>
      <c r="AP134" s="36"/>
      <c r="AQ134" s="36"/>
      <c r="AR134" s="36"/>
      <c r="AS134" s="36"/>
      <c r="AT134" s="36"/>
      <c r="AU134" s="36"/>
      <c r="AV134" s="36"/>
      <c r="AW134" s="36"/>
      <c r="AX134" s="36"/>
      <c r="AY134" s="36"/>
      <c r="AZ134" s="36"/>
      <c r="BA134" s="36"/>
      <c r="BB134" s="36"/>
      <c r="BC134" s="36"/>
      <c r="BD134" s="36"/>
      <c r="BE134" s="36"/>
      <c r="BF134" s="36"/>
      <c r="BG134" s="36"/>
      <c r="BH134" s="36"/>
      <c r="BI134" s="36"/>
      <c r="BJ134" s="36"/>
      <c r="BK134" s="36"/>
      <c r="BL134" s="36"/>
      <c r="BM134" s="36"/>
      <c r="BN134" s="36"/>
      <c r="BO134" s="36"/>
      <c r="BP134" s="36"/>
      <c r="BQ134" s="36"/>
      <c r="BR134" s="36"/>
      <c r="BS134" s="36"/>
      <c r="BT134" s="36"/>
      <c r="BU134" s="36"/>
      <c r="BV134" s="36"/>
      <c r="BW134" s="36"/>
      <c r="BX134" s="36"/>
      <c r="BY134" s="36"/>
      <c r="BZ134" s="36"/>
      <c r="CA134" s="36"/>
      <c r="CB134" s="36"/>
      <c r="CC134" s="36"/>
      <c r="CD134" s="36"/>
      <c r="CE134" s="36"/>
      <c r="CF134" s="36"/>
      <c r="CG134" s="36"/>
      <c r="CH134" s="36"/>
      <c r="CI134" s="36"/>
      <c r="CJ134" s="36"/>
      <c r="CK134" s="36"/>
      <c r="CL134" s="36"/>
      <c r="CM134" s="36"/>
      <c r="CN134" s="36"/>
      <c r="CO134" s="36"/>
      <c r="CP134" s="36"/>
      <c r="CQ134" s="36"/>
      <c r="CR134" s="36"/>
      <c r="CS134" s="36"/>
      <c r="CT134" s="36"/>
      <c r="CU134" s="36"/>
      <c r="CV134" s="36"/>
      <c r="CW134" s="36"/>
      <c r="CX134" s="36"/>
      <c r="CY134" s="36"/>
      <c r="CZ134" s="36"/>
      <c r="DA134" s="36"/>
      <c r="DB134" s="36"/>
      <c r="DC134" s="36"/>
      <c r="DD134" s="36"/>
      <c r="DE134" s="36"/>
      <c r="DF134" s="36"/>
      <c r="DG134" s="36"/>
      <c r="DH134" s="36"/>
      <c r="DI134" s="36"/>
      <c r="DJ134" s="36"/>
      <c r="DK134" s="36"/>
      <c r="DL134" s="36"/>
      <c r="DM134" s="36"/>
      <c r="DN134" s="36"/>
      <c r="DO134" s="36"/>
      <c r="DP134" s="36"/>
      <c r="DQ134" s="36"/>
      <c r="DR134" s="36"/>
      <c r="DS134" s="36"/>
      <c r="DT134" s="36"/>
      <c r="DU134" s="36"/>
      <c r="DV134" s="36"/>
      <c r="DW134" s="36"/>
      <c r="DX134" s="36"/>
      <c r="DY134" s="36"/>
      <c r="DZ134" s="36"/>
      <c r="EA134" s="36"/>
      <c r="EB134" s="36"/>
      <c r="EC134" s="36"/>
      <c r="ED134" s="36"/>
      <c r="EE134" s="36"/>
      <c r="EF134" s="36"/>
      <c r="EG134" s="36"/>
      <c r="EH134" s="36"/>
      <c r="EI134" s="36"/>
      <c r="EJ134" s="36"/>
      <c r="EK134" s="36"/>
      <c r="EL134" s="36"/>
      <c r="EM134" s="36"/>
      <c r="EN134" s="36"/>
      <c r="EO134" s="36"/>
      <c r="EP134" s="36"/>
      <c r="EQ134" s="36"/>
      <c r="ER134" s="36"/>
      <c r="ES134" s="36"/>
      <c r="ET134" s="36"/>
      <c r="EU134" s="36"/>
      <c r="EV134" s="36"/>
      <c r="EW134" s="36"/>
      <c r="EX134" s="36"/>
      <c r="EY134" s="36"/>
      <c r="EZ134" s="36"/>
      <c r="FA134" s="36"/>
      <c r="FB134" s="36"/>
      <c r="FC134" s="36"/>
      <c r="FD134" s="36"/>
      <c r="FE134" s="36"/>
      <c r="FF134" s="36"/>
      <c r="FG134" s="36"/>
      <c r="FH134" s="36"/>
      <c r="FI134" s="36"/>
      <c r="FJ134" s="36"/>
      <c r="FK134" s="36"/>
      <c r="FL134" s="36"/>
    </row>
    <row r="135" spans="1:168" s="44" customFormat="1" ht="60" x14ac:dyDescent="0.3">
      <c r="A135" s="53"/>
      <c r="B135" s="58" t="s">
        <v>370</v>
      </c>
      <c r="C135" s="89"/>
      <c r="D135" s="88">
        <v>20880</v>
      </c>
      <c r="E135" s="88">
        <v>20880</v>
      </c>
      <c r="F135" s="88">
        <v>20880</v>
      </c>
      <c r="G135" s="89">
        <v>20874.72</v>
      </c>
      <c r="H135" s="89">
        <v>20874.72</v>
      </c>
      <c r="I135" s="36"/>
      <c r="J135" s="36"/>
      <c r="K135" s="36"/>
      <c r="L135" s="36"/>
      <c r="M135" s="36"/>
      <c r="N135" s="36"/>
      <c r="O135" s="36"/>
      <c r="P135" s="36"/>
      <c r="Q135" s="36"/>
      <c r="R135" s="36"/>
      <c r="S135" s="36"/>
      <c r="T135" s="36"/>
      <c r="U135" s="36"/>
      <c r="V135" s="36"/>
      <c r="W135" s="36"/>
      <c r="X135" s="36"/>
      <c r="Y135" s="36"/>
      <c r="Z135" s="36"/>
      <c r="AA135" s="36"/>
      <c r="AB135" s="36"/>
      <c r="AC135" s="36"/>
      <c r="AD135" s="36"/>
      <c r="AE135" s="36"/>
      <c r="AF135" s="36"/>
      <c r="AG135" s="36"/>
      <c r="AH135" s="36"/>
      <c r="AI135" s="36"/>
      <c r="AJ135" s="36"/>
      <c r="AK135" s="36"/>
      <c r="AL135" s="36"/>
      <c r="AM135" s="36"/>
      <c r="AN135" s="36"/>
      <c r="AO135" s="36"/>
      <c r="AP135" s="36"/>
      <c r="AQ135" s="36"/>
      <c r="AR135" s="36"/>
      <c r="AS135" s="36"/>
      <c r="AT135" s="36"/>
      <c r="AU135" s="36"/>
      <c r="AV135" s="36"/>
      <c r="AW135" s="36"/>
      <c r="AX135" s="36"/>
      <c r="AY135" s="36"/>
      <c r="AZ135" s="36"/>
      <c r="BA135" s="36"/>
      <c r="BB135" s="36"/>
      <c r="BC135" s="36"/>
      <c r="BD135" s="36"/>
      <c r="BE135" s="36"/>
      <c r="BF135" s="36"/>
      <c r="BG135" s="36"/>
      <c r="BH135" s="36"/>
      <c r="BI135" s="36"/>
      <c r="BJ135" s="36"/>
      <c r="BK135" s="36"/>
      <c r="BL135" s="36"/>
      <c r="BM135" s="36"/>
      <c r="BN135" s="36"/>
      <c r="BO135" s="36"/>
      <c r="BP135" s="36"/>
      <c r="BQ135" s="36"/>
      <c r="BR135" s="36"/>
      <c r="BS135" s="36"/>
      <c r="BT135" s="36"/>
      <c r="BU135" s="36"/>
      <c r="BV135" s="36"/>
      <c r="BW135" s="36"/>
      <c r="BX135" s="36"/>
      <c r="BY135" s="36"/>
      <c r="BZ135" s="36"/>
      <c r="CA135" s="36"/>
      <c r="CB135" s="36"/>
      <c r="CC135" s="36"/>
      <c r="CD135" s="36"/>
      <c r="CE135" s="36"/>
      <c r="CF135" s="36"/>
      <c r="CG135" s="36"/>
      <c r="CH135" s="36"/>
      <c r="CI135" s="36"/>
      <c r="CJ135" s="36"/>
      <c r="CK135" s="36"/>
      <c r="CL135" s="36"/>
      <c r="CM135" s="36"/>
      <c r="CN135" s="36"/>
      <c r="CO135" s="36"/>
      <c r="CP135" s="36"/>
      <c r="CQ135" s="36"/>
      <c r="CR135" s="36"/>
      <c r="CS135" s="36"/>
      <c r="CT135" s="36"/>
      <c r="CU135" s="36"/>
      <c r="CV135" s="36"/>
      <c r="CW135" s="36"/>
      <c r="CX135" s="36"/>
      <c r="CY135" s="36"/>
      <c r="CZ135" s="36"/>
      <c r="DA135" s="36"/>
      <c r="DB135" s="36"/>
      <c r="DC135" s="36"/>
      <c r="DD135" s="36"/>
      <c r="DE135" s="36"/>
      <c r="DF135" s="36"/>
      <c r="DG135" s="36"/>
      <c r="DH135" s="36"/>
      <c r="DI135" s="36"/>
      <c r="DJ135" s="36"/>
      <c r="DK135" s="36"/>
      <c r="DL135" s="36"/>
      <c r="DM135" s="36"/>
      <c r="DN135" s="36"/>
      <c r="DO135" s="36"/>
      <c r="DP135" s="36"/>
      <c r="DQ135" s="36"/>
      <c r="DR135" s="36"/>
      <c r="DS135" s="36"/>
      <c r="DT135" s="36"/>
      <c r="DU135" s="36"/>
      <c r="DV135" s="36"/>
      <c r="DW135" s="36"/>
      <c r="DX135" s="36"/>
      <c r="DY135" s="36"/>
      <c r="DZ135" s="36"/>
      <c r="EA135" s="36"/>
      <c r="EB135" s="36"/>
      <c r="EC135" s="36"/>
      <c r="ED135" s="36"/>
      <c r="EE135" s="36"/>
      <c r="EF135" s="36"/>
      <c r="EG135" s="36"/>
      <c r="EH135" s="36"/>
      <c r="EI135" s="36"/>
      <c r="EJ135" s="36"/>
      <c r="EK135" s="36"/>
      <c r="EL135" s="36"/>
      <c r="EM135" s="36"/>
      <c r="EN135" s="36"/>
      <c r="EO135" s="36"/>
      <c r="EP135" s="36"/>
      <c r="EQ135" s="36"/>
      <c r="ER135" s="36"/>
      <c r="ES135" s="36"/>
      <c r="ET135" s="36"/>
      <c r="EU135" s="36"/>
      <c r="EV135" s="36"/>
      <c r="EW135" s="36"/>
      <c r="EX135" s="36"/>
      <c r="EY135" s="36"/>
      <c r="EZ135" s="36"/>
      <c r="FA135" s="36"/>
      <c r="FB135" s="36"/>
      <c r="FC135" s="36"/>
      <c r="FD135" s="36"/>
      <c r="FE135" s="36"/>
      <c r="FF135" s="36"/>
      <c r="FG135" s="36"/>
      <c r="FH135" s="36"/>
      <c r="FI135" s="36"/>
      <c r="FJ135" s="36"/>
      <c r="FK135" s="36"/>
      <c r="FL135" s="36"/>
    </row>
    <row r="136" spans="1:168" s="44" customFormat="1" ht="16.5" customHeight="1" x14ac:dyDescent="0.3">
      <c r="A136" s="53"/>
      <c r="B136" s="58" t="s">
        <v>391</v>
      </c>
      <c r="C136" s="89"/>
      <c r="D136" s="88"/>
      <c r="E136" s="88"/>
      <c r="F136" s="88"/>
      <c r="G136" s="89"/>
      <c r="H136" s="89"/>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6"/>
      <c r="AF136" s="36"/>
      <c r="AG136" s="36"/>
      <c r="AH136" s="36"/>
      <c r="AI136" s="36"/>
      <c r="AJ136" s="36"/>
      <c r="AK136" s="36"/>
      <c r="AL136" s="36"/>
      <c r="AM136" s="36"/>
      <c r="AN136" s="36"/>
      <c r="AO136" s="36"/>
      <c r="AP136" s="36"/>
      <c r="AQ136" s="36"/>
      <c r="AR136" s="36"/>
      <c r="AS136" s="36"/>
      <c r="AT136" s="36"/>
      <c r="AU136" s="36"/>
      <c r="AV136" s="36"/>
      <c r="AW136" s="36"/>
      <c r="AX136" s="36"/>
      <c r="AY136" s="36"/>
      <c r="AZ136" s="36"/>
      <c r="BA136" s="36"/>
      <c r="BB136" s="36"/>
      <c r="BC136" s="36"/>
      <c r="BD136" s="36"/>
      <c r="BE136" s="36"/>
      <c r="BF136" s="36"/>
      <c r="BG136" s="36"/>
      <c r="BH136" s="36"/>
      <c r="BI136" s="36"/>
      <c r="BJ136" s="36"/>
      <c r="BK136" s="36"/>
      <c r="BL136" s="36"/>
      <c r="BM136" s="36"/>
      <c r="BN136" s="36"/>
      <c r="BO136" s="36"/>
      <c r="BP136" s="36"/>
      <c r="BQ136" s="36"/>
      <c r="BR136" s="36"/>
      <c r="BS136" s="36"/>
      <c r="BT136" s="36"/>
      <c r="BU136" s="36"/>
      <c r="BV136" s="36"/>
      <c r="BW136" s="36"/>
      <c r="BX136" s="36"/>
      <c r="BY136" s="36"/>
      <c r="BZ136" s="36"/>
      <c r="CA136" s="36"/>
      <c r="CB136" s="36"/>
      <c r="CC136" s="36"/>
      <c r="CD136" s="36"/>
      <c r="CE136" s="36"/>
      <c r="CF136" s="36"/>
      <c r="CG136" s="36"/>
      <c r="CH136" s="36"/>
      <c r="CI136" s="36"/>
      <c r="CJ136" s="36"/>
      <c r="CK136" s="36"/>
      <c r="CL136" s="36"/>
      <c r="CM136" s="36"/>
      <c r="CN136" s="36"/>
      <c r="CO136" s="36"/>
      <c r="CP136" s="36"/>
      <c r="CQ136" s="36"/>
      <c r="CR136" s="36"/>
      <c r="CS136" s="36"/>
      <c r="CT136" s="36"/>
      <c r="CU136" s="36"/>
      <c r="CV136" s="36"/>
      <c r="CW136" s="36"/>
      <c r="CX136" s="36"/>
      <c r="CY136" s="36"/>
      <c r="CZ136" s="36"/>
      <c r="DA136" s="36"/>
      <c r="DB136" s="36"/>
      <c r="DC136" s="36"/>
      <c r="DD136" s="36"/>
      <c r="DE136" s="36"/>
      <c r="DF136" s="36"/>
      <c r="DG136" s="36"/>
      <c r="DH136" s="36"/>
      <c r="DI136" s="36"/>
      <c r="DJ136" s="36"/>
      <c r="DK136" s="36"/>
      <c r="DL136" s="36"/>
      <c r="DM136" s="36"/>
      <c r="DN136" s="36"/>
      <c r="DO136" s="36"/>
      <c r="DP136" s="36"/>
      <c r="DQ136" s="36"/>
      <c r="DR136" s="36"/>
      <c r="DS136" s="36"/>
      <c r="DT136" s="36"/>
      <c r="DU136" s="36"/>
      <c r="DV136" s="36"/>
      <c r="DW136" s="36"/>
      <c r="DX136" s="36"/>
      <c r="DY136" s="36"/>
      <c r="DZ136" s="36"/>
      <c r="EA136" s="36"/>
      <c r="EB136" s="36"/>
      <c r="EC136" s="36"/>
      <c r="ED136" s="36"/>
      <c r="EE136" s="36"/>
      <c r="EF136" s="36"/>
      <c r="EG136" s="36"/>
      <c r="EH136" s="36"/>
      <c r="EI136" s="36"/>
      <c r="EJ136" s="36"/>
      <c r="EK136" s="36"/>
      <c r="EL136" s="36"/>
      <c r="EM136" s="36"/>
      <c r="EN136" s="36"/>
      <c r="EO136" s="36"/>
      <c r="EP136" s="36"/>
      <c r="EQ136" s="36"/>
      <c r="ER136" s="36"/>
      <c r="ES136" s="36"/>
      <c r="ET136" s="36"/>
      <c r="EU136" s="36"/>
      <c r="EV136" s="36"/>
      <c r="EW136" s="36"/>
      <c r="EX136" s="36"/>
      <c r="EY136" s="36"/>
      <c r="EZ136" s="36"/>
      <c r="FA136" s="36"/>
      <c r="FB136" s="36"/>
      <c r="FC136" s="36"/>
      <c r="FD136" s="36"/>
      <c r="FE136" s="36"/>
      <c r="FF136" s="36"/>
      <c r="FG136" s="36"/>
      <c r="FH136" s="36"/>
      <c r="FI136" s="36"/>
      <c r="FJ136" s="36"/>
      <c r="FK136" s="36"/>
      <c r="FL136" s="36"/>
    </row>
    <row r="137" spans="1:168" ht="30" x14ac:dyDescent="0.3">
      <c r="A137" s="46"/>
      <c r="B137" s="58" t="s">
        <v>392</v>
      </c>
      <c r="C137" s="89"/>
      <c r="D137" s="88">
        <v>473000</v>
      </c>
      <c r="E137" s="88">
        <v>402000</v>
      </c>
      <c r="F137" s="88">
        <v>402000</v>
      </c>
      <c r="G137" s="89">
        <v>0</v>
      </c>
      <c r="H137" s="89">
        <v>0</v>
      </c>
    </row>
    <row r="138" spans="1:168" ht="16.5" customHeight="1" x14ac:dyDescent="0.3">
      <c r="A138" s="46"/>
      <c r="B138" s="58" t="s">
        <v>393</v>
      </c>
      <c r="C138" s="89"/>
      <c r="D138" s="88"/>
      <c r="E138" s="88"/>
      <c r="F138" s="88"/>
      <c r="G138" s="89"/>
      <c r="H138" s="89"/>
    </row>
    <row r="139" spans="1:168" s="44" customFormat="1" ht="16.5" customHeight="1" x14ac:dyDescent="0.3">
      <c r="A139" s="53"/>
      <c r="B139" s="58" t="s">
        <v>394</v>
      </c>
      <c r="C139" s="89">
        <f>C140+C141</f>
        <v>0</v>
      </c>
      <c r="D139" s="89">
        <f t="shared" ref="D139:H139" si="51">D140+D141</f>
        <v>30000</v>
      </c>
      <c r="E139" s="89">
        <f t="shared" si="51"/>
        <v>330000</v>
      </c>
      <c r="F139" s="89">
        <f t="shared" si="51"/>
        <v>330000</v>
      </c>
      <c r="G139" s="89">
        <f t="shared" si="51"/>
        <v>65710</v>
      </c>
      <c r="H139" s="89">
        <f t="shared" si="51"/>
        <v>65710</v>
      </c>
      <c r="I139" s="36"/>
      <c r="J139" s="36"/>
      <c r="K139" s="36"/>
      <c r="L139" s="36"/>
      <c r="M139" s="36"/>
      <c r="N139" s="36"/>
      <c r="O139" s="36"/>
      <c r="P139" s="36"/>
      <c r="Q139" s="36"/>
      <c r="R139" s="36"/>
      <c r="S139" s="36"/>
      <c r="T139" s="36"/>
      <c r="U139" s="36"/>
      <c r="V139" s="36"/>
      <c r="W139" s="36"/>
      <c r="X139" s="36"/>
      <c r="Y139" s="36"/>
      <c r="Z139" s="36"/>
      <c r="AA139" s="36"/>
      <c r="AB139" s="36"/>
      <c r="AC139" s="36"/>
      <c r="AD139" s="36"/>
      <c r="AE139" s="36"/>
      <c r="AF139" s="36"/>
      <c r="AG139" s="36"/>
      <c r="AH139" s="36"/>
      <c r="AI139" s="36"/>
      <c r="AJ139" s="36"/>
      <c r="AK139" s="36"/>
      <c r="AL139" s="36"/>
      <c r="AM139" s="36"/>
      <c r="AN139" s="36"/>
      <c r="AO139" s="36"/>
      <c r="AP139" s="36"/>
      <c r="AQ139" s="36"/>
      <c r="AR139" s="36"/>
      <c r="AS139" s="36"/>
      <c r="AT139" s="36"/>
      <c r="AU139" s="36"/>
      <c r="AV139" s="36"/>
      <c r="AW139" s="36"/>
      <c r="AX139" s="36"/>
      <c r="AY139" s="36"/>
      <c r="AZ139" s="36"/>
      <c r="BA139" s="36"/>
      <c r="BB139" s="36"/>
      <c r="BC139" s="36"/>
      <c r="BD139" s="36"/>
      <c r="BE139" s="36"/>
      <c r="BF139" s="36"/>
      <c r="BG139" s="36"/>
      <c r="BH139" s="36"/>
      <c r="BI139" s="36"/>
      <c r="BJ139" s="36"/>
      <c r="BK139" s="36"/>
      <c r="BL139" s="36"/>
      <c r="BM139" s="36"/>
      <c r="BN139" s="36"/>
      <c r="BO139" s="36"/>
      <c r="BP139" s="36"/>
      <c r="BQ139" s="36"/>
      <c r="BR139" s="36"/>
      <c r="BS139" s="36"/>
      <c r="BT139" s="36"/>
      <c r="BU139" s="36"/>
      <c r="BV139" s="36"/>
      <c r="BW139" s="36"/>
      <c r="BX139" s="36"/>
      <c r="BY139" s="36"/>
      <c r="BZ139" s="36"/>
      <c r="CA139" s="36"/>
      <c r="CB139" s="36"/>
      <c r="CC139" s="36"/>
      <c r="CD139" s="36"/>
      <c r="CE139" s="36"/>
      <c r="CF139" s="36"/>
      <c r="CG139" s="36"/>
      <c r="CH139" s="36"/>
      <c r="CI139" s="36"/>
      <c r="CJ139" s="36"/>
      <c r="CK139" s="36"/>
      <c r="CL139" s="36"/>
      <c r="CM139" s="36"/>
      <c r="CN139" s="36"/>
      <c r="CO139" s="36"/>
      <c r="CP139" s="36"/>
      <c r="CQ139" s="36"/>
      <c r="CR139" s="36"/>
      <c r="CS139" s="36"/>
      <c r="CT139" s="36"/>
      <c r="CU139" s="36"/>
      <c r="CV139" s="36"/>
      <c r="CW139" s="36"/>
      <c r="CX139" s="36"/>
      <c r="CY139" s="36"/>
      <c r="CZ139" s="36"/>
      <c r="DA139" s="36"/>
      <c r="DB139" s="36"/>
      <c r="DC139" s="36"/>
      <c r="DD139" s="36"/>
      <c r="DE139" s="36"/>
      <c r="DF139" s="36"/>
      <c r="DG139" s="36"/>
      <c r="DH139" s="36"/>
      <c r="DI139" s="36"/>
      <c r="DJ139" s="36"/>
      <c r="DK139" s="36"/>
      <c r="DL139" s="36"/>
      <c r="DM139" s="36"/>
      <c r="DN139" s="36"/>
      <c r="DO139" s="36"/>
      <c r="DP139" s="36"/>
      <c r="DQ139" s="36"/>
      <c r="DR139" s="36"/>
      <c r="DS139" s="36"/>
      <c r="DT139" s="36"/>
      <c r="DU139" s="36"/>
      <c r="DV139" s="36"/>
      <c r="DW139" s="36"/>
      <c r="DX139" s="36"/>
      <c r="DY139" s="36"/>
      <c r="DZ139" s="36"/>
      <c r="EA139" s="36"/>
      <c r="EB139" s="36"/>
      <c r="EC139" s="36"/>
      <c r="ED139" s="36"/>
      <c r="EE139" s="36"/>
      <c r="EF139" s="36"/>
      <c r="EG139" s="36"/>
      <c r="EH139" s="36"/>
      <c r="EI139" s="36"/>
      <c r="EJ139" s="36"/>
      <c r="EK139" s="36"/>
      <c r="EL139" s="36"/>
      <c r="EM139" s="36"/>
      <c r="EN139" s="36"/>
      <c r="EO139" s="36"/>
      <c r="EP139" s="36"/>
      <c r="EQ139" s="36"/>
      <c r="ER139" s="36"/>
      <c r="ES139" s="36"/>
      <c r="ET139" s="36"/>
      <c r="EU139" s="36"/>
      <c r="EV139" s="36"/>
      <c r="EW139" s="36"/>
      <c r="EX139" s="36"/>
      <c r="EY139" s="36"/>
      <c r="EZ139" s="36"/>
      <c r="FA139" s="36"/>
      <c r="FB139" s="36"/>
      <c r="FC139" s="36"/>
      <c r="FD139" s="36"/>
      <c r="FE139" s="36"/>
      <c r="FF139" s="36"/>
      <c r="FG139" s="36"/>
      <c r="FH139" s="36"/>
      <c r="FI139" s="36"/>
      <c r="FJ139" s="36"/>
      <c r="FK139" s="36"/>
      <c r="FL139" s="36"/>
    </row>
    <row r="140" spans="1:168" s="44" customFormat="1" ht="16.5" customHeight="1" x14ac:dyDescent="0.3">
      <c r="A140" s="53"/>
      <c r="B140" s="58" t="s">
        <v>368</v>
      </c>
      <c r="C140" s="89"/>
      <c r="D140" s="88">
        <v>30000</v>
      </c>
      <c r="E140" s="88">
        <v>330000</v>
      </c>
      <c r="F140" s="88">
        <v>330000</v>
      </c>
      <c r="G140" s="89">
        <v>65710</v>
      </c>
      <c r="H140" s="89">
        <v>65710</v>
      </c>
      <c r="I140" s="36"/>
      <c r="J140" s="36"/>
      <c r="K140" s="36"/>
      <c r="L140" s="36"/>
      <c r="M140" s="36"/>
      <c r="N140" s="36"/>
      <c r="O140" s="36"/>
      <c r="P140" s="36"/>
      <c r="Q140" s="36"/>
      <c r="R140" s="36"/>
      <c r="S140" s="36"/>
      <c r="T140" s="36"/>
      <c r="U140" s="36"/>
      <c r="V140" s="36"/>
      <c r="W140" s="36"/>
      <c r="X140" s="36"/>
      <c r="Y140" s="36"/>
      <c r="Z140" s="36"/>
      <c r="AA140" s="36"/>
      <c r="AB140" s="36"/>
      <c r="AC140" s="36"/>
      <c r="AD140" s="36"/>
      <c r="AE140" s="36"/>
      <c r="AF140" s="36"/>
      <c r="AG140" s="36"/>
      <c r="AH140" s="36"/>
      <c r="AI140" s="36"/>
      <c r="AJ140" s="36"/>
      <c r="AK140" s="36"/>
      <c r="AL140" s="36"/>
      <c r="AM140" s="36"/>
      <c r="AN140" s="36"/>
      <c r="AO140" s="36"/>
      <c r="AP140" s="36"/>
      <c r="AQ140" s="36"/>
      <c r="AR140" s="36"/>
      <c r="AS140" s="36"/>
      <c r="AT140" s="36"/>
      <c r="AU140" s="36"/>
      <c r="AV140" s="36"/>
      <c r="AW140" s="36"/>
      <c r="AX140" s="36"/>
      <c r="AY140" s="36"/>
      <c r="AZ140" s="36"/>
      <c r="BA140" s="36"/>
      <c r="BB140" s="36"/>
      <c r="BC140" s="36"/>
      <c r="BD140" s="36"/>
      <c r="BE140" s="36"/>
      <c r="BF140" s="36"/>
      <c r="BG140" s="36"/>
      <c r="BH140" s="36"/>
      <c r="BI140" s="36"/>
      <c r="BJ140" s="36"/>
      <c r="BK140" s="36"/>
      <c r="BL140" s="36"/>
      <c r="BM140" s="36"/>
      <c r="BN140" s="36"/>
      <c r="BO140" s="36"/>
      <c r="BP140" s="36"/>
      <c r="BQ140" s="36"/>
      <c r="BR140" s="36"/>
      <c r="BS140" s="36"/>
      <c r="BT140" s="36"/>
      <c r="BU140" s="36"/>
      <c r="BV140" s="36"/>
      <c r="BW140" s="36"/>
      <c r="BX140" s="36"/>
      <c r="BY140" s="36"/>
      <c r="BZ140" s="36"/>
      <c r="CA140" s="36"/>
      <c r="CB140" s="36"/>
      <c r="CC140" s="36"/>
      <c r="CD140" s="36"/>
      <c r="CE140" s="36"/>
      <c r="CF140" s="36"/>
      <c r="CG140" s="36"/>
      <c r="CH140" s="36"/>
      <c r="CI140" s="36"/>
      <c r="CJ140" s="36"/>
      <c r="CK140" s="36"/>
      <c r="CL140" s="36"/>
      <c r="CM140" s="36"/>
      <c r="CN140" s="36"/>
      <c r="CO140" s="36"/>
      <c r="CP140" s="36"/>
      <c r="CQ140" s="36"/>
      <c r="CR140" s="36"/>
      <c r="CS140" s="36"/>
      <c r="CT140" s="36"/>
      <c r="CU140" s="36"/>
      <c r="CV140" s="36"/>
      <c r="CW140" s="36"/>
      <c r="CX140" s="36"/>
      <c r="CY140" s="36"/>
      <c r="CZ140" s="36"/>
      <c r="DA140" s="36"/>
      <c r="DB140" s="36"/>
      <c r="DC140" s="36"/>
      <c r="DD140" s="36"/>
      <c r="DE140" s="36"/>
      <c r="DF140" s="36"/>
      <c r="DG140" s="36"/>
      <c r="DH140" s="36"/>
      <c r="DI140" s="36"/>
      <c r="DJ140" s="36"/>
      <c r="DK140" s="36"/>
      <c r="DL140" s="36"/>
      <c r="DM140" s="36"/>
      <c r="DN140" s="36"/>
      <c r="DO140" s="36"/>
      <c r="DP140" s="36"/>
      <c r="DQ140" s="36"/>
      <c r="DR140" s="36"/>
      <c r="DS140" s="36"/>
      <c r="DT140" s="36"/>
      <c r="DU140" s="36"/>
      <c r="DV140" s="36"/>
      <c r="DW140" s="36"/>
      <c r="DX140" s="36"/>
      <c r="DY140" s="36"/>
      <c r="DZ140" s="36"/>
      <c r="EA140" s="36"/>
      <c r="EB140" s="36"/>
      <c r="EC140" s="36"/>
      <c r="ED140" s="36"/>
      <c r="EE140" s="36"/>
      <c r="EF140" s="36"/>
      <c r="EG140" s="36"/>
      <c r="EH140" s="36"/>
      <c r="EI140" s="36"/>
      <c r="EJ140" s="36"/>
      <c r="EK140" s="36"/>
      <c r="EL140" s="36"/>
      <c r="EM140" s="36"/>
      <c r="EN140" s="36"/>
      <c r="EO140" s="36"/>
      <c r="EP140" s="36"/>
      <c r="EQ140" s="36"/>
      <c r="ER140" s="36"/>
      <c r="ES140" s="36"/>
      <c r="ET140" s="36"/>
      <c r="EU140" s="36"/>
      <c r="EV140" s="36"/>
      <c r="EW140" s="36"/>
      <c r="EX140" s="36"/>
      <c r="EY140" s="36"/>
      <c r="EZ140" s="36"/>
      <c r="FA140" s="36"/>
      <c r="FB140" s="36"/>
      <c r="FC140" s="36"/>
      <c r="FD140" s="36"/>
      <c r="FE140" s="36"/>
      <c r="FF140" s="36"/>
      <c r="FG140" s="36"/>
      <c r="FH140" s="36"/>
      <c r="FI140" s="36"/>
      <c r="FJ140" s="36"/>
      <c r="FK140" s="36"/>
      <c r="FL140" s="36"/>
    </row>
    <row r="141" spans="1:168" s="44" customFormat="1" ht="60" x14ac:dyDescent="0.3">
      <c r="A141" s="53"/>
      <c r="B141" s="58" t="s">
        <v>370</v>
      </c>
      <c r="C141" s="89"/>
      <c r="D141" s="88"/>
      <c r="E141" s="88"/>
      <c r="F141" s="88"/>
      <c r="G141" s="67"/>
      <c r="H141" s="67"/>
      <c r="I141" s="36"/>
      <c r="J141" s="36"/>
      <c r="K141" s="36"/>
      <c r="L141" s="36"/>
      <c r="M141" s="36"/>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36"/>
      <c r="AL141" s="36"/>
      <c r="AM141" s="36"/>
      <c r="AN141" s="36"/>
      <c r="AO141" s="36"/>
      <c r="AP141" s="36"/>
      <c r="AQ141" s="36"/>
      <c r="AR141" s="36"/>
      <c r="AS141" s="36"/>
      <c r="AT141" s="36"/>
      <c r="AU141" s="36"/>
      <c r="AV141" s="36"/>
      <c r="AW141" s="36"/>
      <c r="AX141" s="36"/>
      <c r="AY141" s="36"/>
      <c r="AZ141" s="36"/>
      <c r="BA141" s="36"/>
      <c r="BB141" s="36"/>
      <c r="BC141" s="36"/>
      <c r="BD141" s="36"/>
      <c r="BE141" s="36"/>
      <c r="BF141" s="36"/>
      <c r="BG141" s="36"/>
      <c r="BH141" s="36"/>
      <c r="BI141" s="36"/>
      <c r="BJ141" s="36"/>
      <c r="BK141" s="36"/>
      <c r="BL141" s="36"/>
      <c r="BM141" s="36"/>
      <c r="BN141" s="36"/>
      <c r="BO141" s="36"/>
      <c r="BP141" s="36"/>
      <c r="BQ141" s="36"/>
      <c r="BR141" s="36"/>
      <c r="BS141" s="36"/>
      <c r="BT141" s="36"/>
      <c r="BU141" s="36"/>
      <c r="BV141" s="36"/>
      <c r="BW141" s="36"/>
      <c r="BX141" s="36"/>
      <c r="BY141" s="36"/>
      <c r="BZ141" s="36"/>
      <c r="CA141" s="36"/>
      <c r="CB141" s="36"/>
      <c r="CC141" s="36"/>
      <c r="CD141" s="36"/>
      <c r="CE141" s="36"/>
      <c r="CF141" s="36"/>
      <c r="CG141" s="36"/>
      <c r="CH141" s="36"/>
      <c r="CI141" s="36"/>
      <c r="CJ141" s="36"/>
      <c r="CK141" s="36"/>
      <c r="CL141" s="36"/>
      <c r="CM141" s="36"/>
      <c r="CN141" s="36"/>
      <c r="CO141" s="36"/>
      <c r="CP141" s="36"/>
      <c r="CQ141" s="36"/>
      <c r="CR141" s="36"/>
      <c r="CS141" s="36"/>
      <c r="CT141" s="36"/>
      <c r="CU141" s="36"/>
      <c r="CV141" s="36"/>
      <c r="CW141" s="36"/>
      <c r="CX141" s="36"/>
      <c r="CY141" s="36"/>
      <c r="CZ141" s="36"/>
      <c r="DA141" s="36"/>
      <c r="DB141" s="36"/>
      <c r="DC141" s="36"/>
      <c r="DD141" s="36"/>
      <c r="DE141" s="36"/>
      <c r="DF141" s="36"/>
      <c r="DG141" s="36"/>
      <c r="DH141" s="36"/>
      <c r="DI141" s="36"/>
      <c r="DJ141" s="36"/>
      <c r="DK141" s="36"/>
      <c r="DL141" s="36"/>
      <c r="DM141" s="36"/>
      <c r="DN141" s="36"/>
      <c r="DO141" s="36"/>
      <c r="DP141" s="36"/>
      <c r="DQ141" s="36"/>
      <c r="DR141" s="36"/>
      <c r="DS141" s="36"/>
      <c r="DT141" s="36"/>
      <c r="DU141" s="36"/>
      <c r="DV141" s="36"/>
      <c r="DW141" s="36"/>
      <c r="DX141" s="36"/>
      <c r="DY141" s="36"/>
      <c r="DZ141" s="36"/>
      <c r="EA141" s="36"/>
      <c r="EB141" s="36"/>
      <c r="EC141" s="36"/>
      <c r="ED141" s="36"/>
      <c r="EE141" s="36"/>
      <c r="EF141" s="36"/>
      <c r="EG141" s="36"/>
      <c r="EH141" s="36"/>
      <c r="EI141" s="36"/>
      <c r="EJ141" s="36"/>
      <c r="EK141" s="36"/>
      <c r="EL141" s="36"/>
      <c r="EM141" s="36"/>
      <c r="EN141" s="36"/>
      <c r="EO141" s="36"/>
      <c r="EP141" s="36"/>
      <c r="EQ141" s="36"/>
      <c r="ER141" s="36"/>
      <c r="ES141" s="36"/>
      <c r="ET141" s="36"/>
      <c r="EU141" s="36"/>
      <c r="EV141" s="36"/>
      <c r="EW141" s="36"/>
      <c r="EX141" s="36"/>
      <c r="EY141" s="36"/>
      <c r="EZ141" s="36"/>
      <c r="FA141" s="36"/>
      <c r="FB141" s="36"/>
      <c r="FC141" s="36"/>
      <c r="FD141" s="36"/>
      <c r="FE141" s="36"/>
      <c r="FF141" s="36"/>
      <c r="FG141" s="36"/>
      <c r="FH141" s="36"/>
      <c r="FI141" s="36"/>
      <c r="FJ141" s="36"/>
      <c r="FK141" s="36"/>
      <c r="FL141" s="36"/>
    </row>
    <row r="142" spans="1:168" s="44" customFormat="1" ht="16.5" customHeight="1" x14ac:dyDescent="0.3">
      <c r="A142" s="53"/>
      <c r="B142" s="48" t="s">
        <v>361</v>
      </c>
      <c r="C142" s="89"/>
      <c r="D142" s="88"/>
      <c r="E142" s="88"/>
      <c r="F142" s="88"/>
      <c r="G142" s="67"/>
      <c r="H142" s="67"/>
      <c r="I142" s="36"/>
      <c r="J142" s="36"/>
      <c r="K142" s="36"/>
      <c r="L142" s="36"/>
      <c r="M142" s="36"/>
      <c r="N142" s="36"/>
      <c r="O142" s="36"/>
      <c r="P142" s="36"/>
      <c r="Q142" s="36"/>
      <c r="R142" s="36"/>
      <c r="S142" s="36"/>
      <c r="T142" s="36"/>
      <c r="U142" s="36"/>
      <c r="V142" s="36"/>
      <c r="W142" s="36"/>
      <c r="X142" s="36"/>
      <c r="Y142" s="36"/>
      <c r="Z142" s="36"/>
      <c r="AA142" s="36"/>
      <c r="AB142" s="36"/>
      <c r="AC142" s="36"/>
      <c r="AD142" s="36"/>
      <c r="AE142" s="36"/>
      <c r="AF142" s="36"/>
      <c r="AG142" s="36"/>
      <c r="AH142" s="36"/>
      <c r="AI142" s="36"/>
      <c r="AJ142" s="36"/>
      <c r="AK142" s="36"/>
      <c r="AL142" s="36"/>
      <c r="AM142" s="36"/>
      <c r="AN142" s="36"/>
      <c r="AO142" s="36"/>
      <c r="AP142" s="36"/>
      <c r="AQ142" s="36"/>
      <c r="AR142" s="36"/>
      <c r="AS142" s="36"/>
      <c r="AT142" s="36"/>
      <c r="AU142" s="36"/>
      <c r="AV142" s="36"/>
      <c r="AW142" s="36"/>
      <c r="AX142" s="36"/>
      <c r="AY142" s="36"/>
      <c r="AZ142" s="36"/>
      <c r="BA142" s="36"/>
      <c r="BB142" s="36"/>
      <c r="BC142" s="36"/>
      <c r="BD142" s="36"/>
      <c r="BE142" s="36"/>
      <c r="BF142" s="36"/>
      <c r="BG142" s="36"/>
      <c r="BH142" s="36"/>
      <c r="BI142" s="36"/>
      <c r="BJ142" s="36"/>
      <c r="BK142" s="36"/>
      <c r="BL142" s="36"/>
      <c r="BM142" s="36"/>
      <c r="BN142" s="36"/>
      <c r="BO142" s="36"/>
      <c r="BP142" s="36"/>
      <c r="BQ142" s="36"/>
      <c r="BR142" s="36"/>
      <c r="BS142" s="36"/>
      <c r="BT142" s="36"/>
      <c r="BU142" s="36"/>
      <c r="BV142" s="36"/>
      <c r="BW142" s="36"/>
      <c r="BX142" s="36"/>
      <c r="BY142" s="36"/>
      <c r="BZ142" s="36"/>
      <c r="CA142" s="36"/>
      <c r="CB142" s="36"/>
      <c r="CC142" s="36"/>
      <c r="CD142" s="36"/>
      <c r="CE142" s="36"/>
      <c r="CF142" s="36"/>
      <c r="CG142" s="36"/>
      <c r="CH142" s="36"/>
      <c r="CI142" s="36"/>
      <c r="CJ142" s="36"/>
      <c r="CK142" s="36"/>
      <c r="CL142" s="36"/>
      <c r="CM142" s="36"/>
      <c r="CN142" s="36"/>
      <c r="CO142" s="36"/>
      <c r="CP142" s="36"/>
      <c r="CQ142" s="36"/>
      <c r="CR142" s="36"/>
      <c r="CS142" s="36"/>
      <c r="CT142" s="36"/>
      <c r="CU142" s="36"/>
      <c r="CV142" s="36"/>
      <c r="CW142" s="36"/>
      <c r="CX142" s="36"/>
      <c r="CY142" s="36"/>
      <c r="CZ142" s="36"/>
      <c r="DA142" s="36"/>
      <c r="DB142" s="36"/>
      <c r="DC142" s="36"/>
      <c r="DD142" s="36"/>
      <c r="DE142" s="36"/>
      <c r="DF142" s="36"/>
      <c r="DG142" s="36"/>
      <c r="DH142" s="36"/>
      <c r="DI142" s="36"/>
      <c r="DJ142" s="36"/>
      <c r="DK142" s="36"/>
      <c r="DL142" s="36"/>
      <c r="DM142" s="36"/>
      <c r="DN142" s="36"/>
      <c r="DO142" s="36"/>
      <c r="DP142" s="36"/>
      <c r="DQ142" s="36"/>
      <c r="DR142" s="36"/>
      <c r="DS142" s="36"/>
      <c r="DT142" s="36"/>
      <c r="DU142" s="36"/>
      <c r="DV142" s="36"/>
      <c r="DW142" s="36"/>
      <c r="DX142" s="36"/>
      <c r="DY142" s="36"/>
      <c r="DZ142" s="36"/>
      <c r="EA142" s="36"/>
      <c r="EB142" s="36"/>
      <c r="EC142" s="36"/>
      <c r="ED142" s="36"/>
      <c r="EE142" s="36"/>
      <c r="EF142" s="36"/>
      <c r="EG142" s="36"/>
      <c r="EH142" s="36"/>
      <c r="EI142" s="36"/>
      <c r="EJ142" s="36"/>
      <c r="EK142" s="36"/>
      <c r="EL142" s="36"/>
      <c r="EM142" s="36"/>
      <c r="EN142" s="36"/>
      <c r="EO142" s="36"/>
      <c r="EP142" s="36"/>
      <c r="EQ142" s="36"/>
      <c r="ER142" s="36"/>
      <c r="ES142" s="36"/>
      <c r="ET142" s="36"/>
      <c r="EU142" s="36"/>
      <c r="EV142" s="36"/>
      <c r="EW142" s="36"/>
      <c r="EX142" s="36"/>
      <c r="EY142" s="36"/>
      <c r="EZ142" s="36"/>
      <c r="FA142" s="36"/>
      <c r="FB142" s="36"/>
      <c r="FC142" s="36"/>
      <c r="FD142" s="36"/>
      <c r="FE142" s="36"/>
      <c r="FF142" s="36"/>
      <c r="FG142" s="36"/>
      <c r="FH142" s="36"/>
      <c r="FI142" s="36"/>
      <c r="FJ142" s="36"/>
      <c r="FK142" s="36"/>
      <c r="FL142" s="36"/>
    </row>
    <row r="143" spans="1:168" s="44" customFormat="1" ht="30" x14ac:dyDescent="0.3">
      <c r="A143" s="53" t="s">
        <v>395</v>
      </c>
      <c r="B143" s="45" t="s">
        <v>396</v>
      </c>
      <c r="C143" s="89">
        <f t="shared" ref="C143:H143" si="52">C144+C147+C150+C153+C154+C155+C156+C159+C160+C161</f>
        <v>0</v>
      </c>
      <c r="D143" s="89">
        <f t="shared" si="52"/>
        <v>920360</v>
      </c>
      <c r="E143" s="89">
        <f t="shared" si="52"/>
        <v>1957360</v>
      </c>
      <c r="F143" s="89">
        <f t="shared" si="52"/>
        <v>1957360</v>
      </c>
      <c r="G143" s="89">
        <f t="shared" si="52"/>
        <v>895960</v>
      </c>
      <c r="H143" s="89">
        <f t="shared" si="52"/>
        <v>895960</v>
      </c>
      <c r="I143" s="36"/>
      <c r="J143" s="36"/>
      <c r="K143" s="36"/>
      <c r="L143" s="36"/>
      <c r="M143" s="36"/>
      <c r="N143" s="36"/>
      <c r="O143" s="36"/>
      <c r="P143" s="36"/>
      <c r="Q143" s="36"/>
      <c r="R143" s="36"/>
      <c r="S143" s="36"/>
      <c r="T143" s="36"/>
      <c r="U143" s="36"/>
      <c r="V143" s="36"/>
      <c r="W143" s="36"/>
      <c r="X143" s="36"/>
      <c r="Y143" s="36"/>
      <c r="Z143" s="36"/>
      <c r="AA143" s="36"/>
      <c r="AB143" s="36"/>
      <c r="AC143" s="36"/>
      <c r="AD143" s="36"/>
      <c r="AE143" s="36"/>
      <c r="AF143" s="36"/>
      <c r="AG143" s="36"/>
      <c r="AH143" s="36"/>
      <c r="AI143" s="36"/>
      <c r="AJ143" s="36"/>
      <c r="AK143" s="36"/>
      <c r="AL143" s="36"/>
      <c r="AM143" s="36"/>
      <c r="AN143" s="36"/>
      <c r="AO143" s="36"/>
      <c r="AP143" s="36"/>
      <c r="AQ143" s="36"/>
      <c r="AR143" s="36"/>
      <c r="AS143" s="36"/>
      <c r="AT143" s="36"/>
      <c r="AU143" s="36"/>
      <c r="AV143" s="36"/>
      <c r="AW143" s="36"/>
      <c r="AX143" s="36"/>
      <c r="AY143" s="36"/>
      <c r="AZ143" s="36"/>
      <c r="BA143" s="36"/>
      <c r="BB143" s="36"/>
      <c r="BC143" s="36"/>
      <c r="BD143" s="36"/>
      <c r="BE143" s="36"/>
      <c r="BF143" s="36"/>
      <c r="BG143" s="36"/>
      <c r="BH143" s="36"/>
      <c r="BI143" s="36"/>
      <c r="BJ143" s="36"/>
      <c r="BK143" s="36"/>
      <c r="BL143" s="36"/>
      <c r="BM143" s="36"/>
      <c r="BN143" s="36"/>
      <c r="BO143" s="36"/>
      <c r="BP143" s="36"/>
      <c r="BQ143" s="36"/>
      <c r="BR143" s="36"/>
      <c r="BS143" s="36"/>
      <c r="BT143" s="36"/>
      <c r="BU143" s="36"/>
      <c r="BV143" s="36"/>
      <c r="BW143" s="36"/>
      <c r="BX143" s="36"/>
      <c r="BY143" s="36"/>
      <c r="BZ143" s="36"/>
      <c r="CA143" s="36"/>
      <c r="CB143" s="36"/>
      <c r="CC143" s="36"/>
      <c r="CD143" s="36"/>
      <c r="CE143" s="36"/>
      <c r="CF143" s="36"/>
      <c r="CG143" s="36"/>
      <c r="CH143" s="36"/>
      <c r="CI143" s="36"/>
      <c r="CJ143" s="36"/>
      <c r="CK143" s="36"/>
      <c r="CL143" s="36"/>
      <c r="CM143" s="36"/>
      <c r="CN143" s="36"/>
      <c r="CO143" s="36"/>
      <c r="CP143" s="36"/>
      <c r="CQ143" s="36"/>
      <c r="CR143" s="36"/>
      <c r="CS143" s="36"/>
      <c r="CT143" s="36"/>
      <c r="CU143" s="36"/>
      <c r="CV143" s="36"/>
      <c r="CW143" s="36"/>
      <c r="CX143" s="36"/>
      <c r="CY143" s="36"/>
      <c r="CZ143" s="36"/>
      <c r="DA143" s="36"/>
      <c r="DB143" s="36"/>
      <c r="DC143" s="36"/>
      <c r="DD143" s="36"/>
      <c r="DE143" s="36"/>
      <c r="DF143" s="36"/>
      <c r="DG143" s="36"/>
      <c r="DH143" s="36"/>
      <c r="DI143" s="36"/>
      <c r="DJ143" s="36"/>
      <c r="DK143" s="36"/>
      <c r="DL143" s="36"/>
      <c r="DM143" s="36"/>
      <c r="DN143" s="36"/>
      <c r="DO143" s="36"/>
      <c r="DP143" s="36"/>
      <c r="DQ143" s="36"/>
      <c r="DR143" s="36"/>
      <c r="DS143" s="36"/>
      <c r="DT143" s="36"/>
      <c r="DU143" s="36"/>
      <c r="DV143" s="36"/>
      <c r="DW143" s="36"/>
      <c r="DX143" s="36"/>
      <c r="DY143" s="36"/>
      <c r="DZ143" s="36"/>
      <c r="EA143" s="36"/>
      <c r="EB143" s="36"/>
      <c r="EC143" s="36"/>
      <c r="ED143" s="36"/>
      <c r="EE143" s="36"/>
      <c r="EF143" s="36"/>
      <c r="EG143" s="36"/>
      <c r="EH143" s="36"/>
      <c r="EI143" s="36"/>
      <c r="EJ143" s="36"/>
      <c r="EK143" s="36"/>
      <c r="EL143" s="36"/>
      <c r="EM143" s="36"/>
      <c r="EN143" s="36"/>
      <c r="EO143" s="36"/>
      <c r="EP143" s="36"/>
      <c r="EQ143" s="36"/>
      <c r="ER143" s="36"/>
      <c r="ES143" s="36"/>
      <c r="ET143" s="36"/>
      <c r="EU143" s="36"/>
      <c r="EV143" s="36"/>
      <c r="EW143" s="36"/>
      <c r="EX143" s="36"/>
      <c r="EY143" s="36"/>
      <c r="EZ143" s="36"/>
      <c r="FA143" s="36"/>
      <c r="FB143" s="36"/>
      <c r="FC143" s="36"/>
      <c r="FD143" s="36"/>
      <c r="FE143" s="36"/>
      <c r="FF143" s="36"/>
      <c r="FG143" s="36"/>
      <c r="FH143" s="36"/>
      <c r="FI143" s="36"/>
      <c r="FJ143" s="36"/>
      <c r="FK143" s="36"/>
      <c r="FL143" s="36"/>
    </row>
    <row r="144" spans="1:168" s="44" customFormat="1" x14ac:dyDescent="0.3">
      <c r="A144" s="53"/>
      <c r="B144" s="47" t="s">
        <v>384</v>
      </c>
      <c r="C144" s="89">
        <f t="shared" ref="C144:H144" si="53">C145+C146</f>
        <v>0</v>
      </c>
      <c r="D144" s="89">
        <f t="shared" si="53"/>
        <v>442360</v>
      </c>
      <c r="E144" s="89">
        <f t="shared" si="53"/>
        <v>666360</v>
      </c>
      <c r="F144" s="89">
        <f t="shared" si="53"/>
        <v>666360</v>
      </c>
      <c r="G144" s="89">
        <f t="shared" si="53"/>
        <v>455670</v>
      </c>
      <c r="H144" s="89">
        <f t="shared" si="53"/>
        <v>455670</v>
      </c>
      <c r="I144" s="36"/>
      <c r="J144" s="36"/>
      <c r="K144" s="36"/>
      <c r="L144" s="36"/>
      <c r="M144" s="36"/>
      <c r="N144" s="36"/>
      <c r="O144" s="36"/>
      <c r="P144" s="36"/>
      <c r="Q144" s="36"/>
      <c r="R144" s="36"/>
      <c r="S144" s="36"/>
      <c r="T144" s="36"/>
      <c r="U144" s="36"/>
      <c r="V144" s="36"/>
      <c r="W144" s="36"/>
      <c r="X144" s="36"/>
      <c r="Y144" s="36"/>
      <c r="Z144" s="36"/>
      <c r="AA144" s="36"/>
      <c r="AB144" s="36"/>
      <c r="AC144" s="36"/>
      <c r="AD144" s="36"/>
      <c r="AE144" s="36"/>
      <c r="AF144" s="36"/>
      <c r="AG144" s="36"/>
      <c r="AH144" s="36"/>
      <c r="AI144" s="36"/>
      <c r="AJ144" s="36"/>
      <c r="AK144" s="36"/>
      <c r="AL144" s="36"/>
      <c r="AM144" s="36"/>
      <c r="AN144" s="36"/>
      <c r="AO144" s="36"/>
      <c r="AP144" s="36"/>
      <c r="AQ144" s="36"/>
      <c r="AR144" s="36"/>
      <c r="AS144" s="36"/>
      <c r="AT144" s="36"/>
      <c r="AU144" s="36"/>
      <c r="AV144" s="36"/>
      <c r="AW144" s="36"/>
      <c r="AX144" s="36"/>
      <c r="AY144" s="36"/>
      <c r="AZ144" s="36"/>
      <c r="BA144" s="36"/>
      <c r="BB144" s="36"/>
      <c r="BC144" s="36"/>
      <c r="BD144" s="36"/>
      <c r="BE144" s="36"/>
      <c r="BF144" s="36"/>
      <c r="BG144" s="36"/>
      <c r="BH144" s="36"/>
      <c r="BI144" s="36"/>
      <c r="BJ144" s="36"/>
      <c r="BK144" s="36"/>
      <c r="BL144" s="36"/>
      <c r="BM144" s="36"/>
      <c r="BN144" s="36"/>
      <c r="BO144" s="36"/>
      <c r="BP144" s="36"/>
      <c r="BQ144" s="36"/>
      <c r="BR144" s="36"/>
      <c r="BS144" s="36"/>
      <c r="BT144" s="36"/>
      <c r="BU144" s="36"/>
      <c r="BV144" s="36"/>
      <c r="BW144" s="36"/>
      <c r="BX144" s="36"/>
      <c r="BY144" s="36"/>
      <c r="BZ144" s="36"/>
      <c r="CA144" s="36"/>
      <c r="CB144" s="36"/>
      <c r="CC144" s="36"/>
      <c r="CD144" s="36"/>
      <c r="CE144" s="36"/>
      <c r="CF144" s="36"/>
      <c r="CG144" s="36"/>
      <c r="CH144" s="36"/>
      <c r="CI144" s="36"/>
      <c r="CJ144" s="36"/>
      <c r="CK144" s="36"/>
      <c r="CL144" s="36"/>
      <c r="CM144" s="36"/>
      <c r="CN144" s="36"/>
      <c r="CO144" s="36"/>
      <c r="CP144" s="36"/>
      <c r="CQ144" s="36"/>
      <c r="CR144" s="36"/>
      <c r="CS144" s="36"/>
      <c r="CT144" s="36"/>
      <c r="CU144" s="36"/>
      <c r="CV144" s="36"/>
      <c r="CW144" s="36"/>
      <c r="CX144" s="36"/>
      <c r="CY144" s="36"/>
      <c r="CZ144" s="36"/>
      <c r="DA144" s="36"/>
      <c r="DB144" s="36"/>
      <c r="DC144" s="36"/>
      <c r="DD144" s="36"/>
      <c r="DE144" s="36"/>
      <c r="DF144" s="36"/>
      <c r="DG144" s="36"/>
      <c r="DH144" s="36"/>
      <c r="DI144" s="36"/>
      <c r="DJ144" s="36"/>
      <c r="DK144" s="36"/>
      <c r="DL144" s="36"/>
      <c r="DM144" s="36"/>
      <c r="DN144" s="36"/>
      <c r="DO144" s="36"/>
      <c r="DP144" s="36"/>
      <c r="DQ144" s="36"/>
      <c r="DR144" s="36"/>
      <c r="DS144" s="36"/>
      <c r="DT144" s="36"/>
      <c r="DU144" s="36"/>
      <c r="DV144" s="36"/>
      <c r="DW144" s="36"/>
      <c r="DX144" s="36"/>
      <c r="DY144" s="36"/>
      <c r="DZ144" s="36"/>
      <c r="EA144" s="36"/>
      <c r="EB144" s="36"/>
      <c r="EC144" s="36"/>
      <c r="ED144" s="36"/>
      <c r="EE144" s="36"/>
      <c r="EF144" s="36"/>
      <c r="EG144" s="36"/>
      <c r="EH144" s="36"/>
      <c r="EI144" s="36"/>
      <c r="EJ144" s="36"/>
      <c r="EK144" s="36"/>
      <c r="EL144" s="36"/>
      <c r="EM144" s="36"/>
      <c r="EN144" s="36"/>
      <c r="EO144" s="36"/>
      <c r="EP144" s="36"/>
      <c r="EQ144" s="36"/>
      <c r="ER144" s="36"/>
      <c r="ES144" s="36"/>
      <c r="ET144" s="36"/>
      <c r="EU144" s="36"/>
      <c r="EV144" s="36"/>
      <c r="EW144" s="36"/>
      <c r="EX144" s="36"/>
      <c r="EY144" s="36"/>
      <c r="EZ144" s="36"/>
      <c r="FA144" s="36"/>
      <c r="FB144" s="36"/>
      <c r="FC144" s="36"/>
      <c r="FD144" s="36"/>
      <c r="FE144" s="36"/>
      <c r="FF144" s="36"/>
      <c r="FG144" s="36"/>
      <c r="FH144" s="36"/>
      <c r="FI144" s="36"/>
      <c r="FJ144" s="36"/>
      <c r="FK144" s="36"/>
      <c r="FL144" s="36"/>
    </row>
    <row r="145" spans="1:174" s="44" customFormat="1" x14ac:dyDescent="0.3">
      <c r="A145" s="53"/>
      <c r="B145" s="47" t="s">
        <v>368</v>
      </c>
      <c r="C145" s="89"/>
      <c r="D145" s="88">
        <v>442000</v>
      </c>
      <c r="E145" s="88">
        <v>666000</v>
      </c>
      <c r="F145" s="88">
        <v>666000</v>
      </c>
      <c r="G145" s="89">
        <v>455310</v>
      </c>
      <c r="H145" s="89">
        <v>455310</v>
      </c>
      <c r="I145" s="36"/>
      <c r="J145" s="36"/>
      <c r="K145" s="36"/>
      <c r="L145" s="36"/>
      <c r="M145" s="36"/>
      <c r="N145" s="36"/>
      <c r="O145" s="36"/>
      <c r="P145" s="36"/>
      <c r="Q145" s="36"/>
      <c r="R145" s="36"/>
      <c r="S145" s="36"/>
      <c r="T145" s="36"/>
      <c r="U145" s="36"/>
      <c r="V145" s="36"/>
      <c r="W145" s="36"/>
      <c r="X145" s="36"/>
      <c r="Y145" s="36"/>
      <c r="Z145" s="36"/>
      <c r="AA145" s="36"/>
      <c r="AB145" s="36"/>
      <c r="AC145" s="36"/>
      <c r="AD145" s="36"/>
      <c r="AE145" s="36"/>
      <c r="AF145" s="36"/>
      <c r="AG145" s="36"/>
      <c r="AH145" s="36"/>
      <c r="AI145" s="36"/>
      <c r="AJ145" s="36"/>
      <c r="AK145" s="36"/>
      <c r="AL145" s="36"/>
      <c r="AM145" s="36"/>
      <c r="AN145" s="36"/>
      <c r="AO145" s="36"/>
      <c r="AP145" s="36"/>
      <c r="AQ145" s="36"/>
      <c r="AR145" s="36"/>
      <c r="AS145" s="36"/>
      <c r="AT145" s="36"/>
      <c r="AU145" s="36"/>
      <c r="AV145" s="36"/>
      <c r="AW145" s="36"/>
      <c r="AX145" s="36"/>
      <c r="AY145" s="36"/>
      <c r="AZ145" s="36"/>
      <c r="BA145" s="36"/>
      <c r="BB145" s="36"/>
      <c r="BC145" s="36"/>
      <c r="BD145" s="36"/>
      <c r="BE145" s="36"/>
      <c r="BF145" s="36"/>
      <c r="BG145" s="36"/>
      <c r="BH145" s="36"/>
      <c r="BI145" s="36"/>
      <c r="BJ145" s="36"/>
      <c r="BK145" s="36"/>
      <c r="BL145" s="36"/>
      <c r="BM145" s="36"/>
      <c r="BN145" s="36"/>
      <c r="BO145" s="36"/>
      <c r="BP145" s="36"/>
      <c r="BQ145" s="36"/>
      <c r="BR145" s="36"/>
      <c r="BS145" s="36"/>
      <c r="BT145" s="36"/>
      <c r="BU145" s="36"/>
      <c r="BV145" s="36"/>
      <c r="BW145" s="36"/>
      <c r="BX145" s="36"/>
      <c r="BY145" s="36"/>
      <c r="BZ145" s="36"/>
      <c r="CA145" s="36"/>
      <c r="CB145" s="36"/>
      <c r="CC145" s="36"/>
      <c r="CD145" s="36"/>
      <c r="CE145" s="36"/>
      <c r="CF145" s="36"/>
      <c r="CG145" s="36"/>
      <c r="CH145" s="36"/>
      <c r="CI145" s="36"/>
      <c r="CJ145" s="36"/>
      <c r="CK145" s="36"/>
      <c r="CL145" s="36"/>
      <c r="CM145" s="36"/>
      <c r="CN145" s="36"/>
      <c r="CO145" s="36"/>
      <c r="CP145" s="36"/>
      <c r="CQ145" s="36"/>
      <c r="CR145" s="36"/>
      <c r="CS145" s="36"/>
      <c r="CT145" s="36"/>
      <c r="CU145" s="36"/>
      <c r="CV145" s="36"/>
      <c r="CW145" s="36"/>
      <c r="CX145" s="36"/>
      <c r="CY145" s="36"/>
      <c r="CZ145" s="36"/>
      <c r="DA145" s="36"/>
      <c r="DB145" s="36"/>
      <c r="DC145" s="36"/>
      <c r="DD145" s="36"/>
      <c r="DE145" s="36"/>
      <c r="DF145" s="36"/>
      <c r="DG145" s="36"/>
      <c r="DH145" s="36"/>
      <c r="DI145" s="36"/>
      <c r="DJ145" s="36"/>
      <c r="DK145" s="36"/>
      <c r="DL145" s="36"/>
      <c r="DM145" s="36"/>
      <c r="DN145" s="36"/>
      <c r="DO145" s="36"/>
      <c r="DP145" s="36"/>
      <c r="DQ145" s="36"/>
      <c r="DR145" s="36"/>
      <c r="DS145" s="36"/>
      <c r="DT145" s="36"/>
      <c r="DU145" s="36"/>
      <c r="DV145" s="36"/>
      <c r="DW145" s="36"/>
      <c r="DX145" s="36"/>
      <c r="DY145" s="36"/>
      <c r="DZ145" s="36"/>
      <c r="EA145" s="36"/>
      <c r="EB145" s="36"/>
      <c r="EC145" s="36"/>
      <c r="ED145" s="36"/>
      <c r="EE145" s="36"/>
      <c r="EF145" s="36"/>
      <c r="EG145" s="36"/>
      <c r="EH145" s="36"/>
      <c r="EI145" s="36"/>
      <c r="EJ145" s="36"/>
      <c r="EK145" s="36"/>
      <c r="EL145" s="36"/>
      <c r="EM145" s="36"/>
      <c r="EN145" s="36"/>
      <c r="EO145" s="36"/>
      <c r="EP145" s="36"/>
      <c r="EQ145" s="36"/>
      <c r="ER145" s="36"/>
      <c r="ES145" s="36"/>
      <c r="ET145" s="36"/>
      <c r="EU145" s="36"/>
      <c r="EV145" s="36"/>
      <c r="EW145" s="36"/>
      <c r="EX145" s="36"/>
      <c r="EY145" s="36"/>
      <c r="EZ145" s="36"/>
      <c r="FA145" s="36"/>
      <c r="FB145" s="36"/>
      <c r="FC145" s="36"/>
      <c r="FD145" s="36"/>
      <c r="FE145" s="36"/>
      <c r="FF145" s="36"/>
      <c r="FG145" s="36"/>
      <c r="FH145" s="36"/>
      <c r="FI145" s="36"/>
      <c r="FJ145" s="36"/>
      <c r="FK145" s="36"/>
      <c r="FL145" s="36"/>
    </row>
    <row r="146" spans="1:174" s="44" customFormat="1" ht="29.25" customHeight="1" x14ac:dyDescent="0.3">
      <c r="A146" s="53"/>
      <c r="B146" s="47" t="s">
        <v>370</v>
      </c>
      <c r="C146" s="89"/>
      <c r="D146" s="88">
        <v>360</v>
      </c>
      <c r="E146" s="88">
        <v>360</v>
      </c>
      <c r="F146" s="88">
        <v>360</v>
      </c>
      <c r="G146" s="89">
        <v>360</v>
      </c>
      <c r="H146" s="89">
        <v>360</v>
      </c>
      <c r="I146" s="36"/>
      <c r="J146" s="36"/>
      <c r="K146" s="36"/>
      <c r="L146" s="36"/>
      <c r="M146" s="36"/>
      <c r="N146" s="36"/>
      <c r="O146" s="36"/>
      <c r="P146" s="36"/>
      <c r="Q146" s="36"/>
      <c r="R146" s="36"/>
      <c r="S146" s="36"/>
      <c r="T146" s="36"/>
      <c r="U146" s="36"/>
      <c r="V146" s="36"/>
      <c r="W146" s="36"/>
      <c r="X146" s="36"/>
      <c r="Y146" s="36"/>
      <c r="Z146" s="36"/>
      <c r="AA146" s="36"/>
      <c r="AB146" s="36"/>
      <c r="AC146" s="36"/>
      <c r="AD146" s="36"/>
      <c r="AE146" s="36"/>
      <c r="AF146" s="36"/>
      <c r="AG146" s="36"/>
      <c r="AH146" s="36"/>
      <c r="AI146" s="36"/>
      <c r="AJ146" s="36"/>
      <c r="AK146" s="36"/>
      <c r="AL146" s="36"/>
      <c r="AM146" s="36"/>
      <c r="AN146" s="36"/>
      <c r="AO146" s="36"/>
      <c r="AP146" s="36"/>
      <c r="AQ146" s="36"/>
      <c r="AR146" s="36"/>
      <c r="AS146" s="36"/>
      <c r="AT146" s="36"/>
      <c r="AU146" s="36"/>
      <c r="AV146" s="36"/>
      <c r="AW146" s="36"/>
      <c r="AX146" s="36"/>
      <c r="AY146" s="36"/>
      <c r="AZ146" s="36"/>
      <c r="BA146" s="36"/>
      <c r="BB146" s="36"/>
      <c r="BC146" s="36"/>
      <c r="BD146" s="36"/>
      <c r="BE146" s="36"/>
      <c r="BF146" s="36"/>
      <c r="BG146" s="36"/>
      <c r="BH146" s="36"/>
      <c r="BI146" s="36"/>
      <c r="BJ146" s="36"/>
      <c r="BK146" s="36"/>
      <c r="BL146" s="36"/>
      <c r="BM146" s="36"/>
      <c r="BN146" s="36"/>
      <c r="BO146" s="36"/>
      <c r="BP146" s="36"/>
      <c r="BQ146" s="36"/>
      <c r="BR146" s="36"/>
      <c r="BS146" s="36"/>
      <c r="BT146" s="36"/>
      <c r="BU146" s="36"/>
      <c r="BV146" s="36"/>
      <c r="BW146" s="36"/>
      <c r="BX146" s="36"/>
      <c r="BY146" s="36"/>
      <c r="BZ146" s="36"/>
      <c r="CA146" s="36"/>
      <c r="CB146" s="36"/>
      <c r="CC146" s="36"/>
      <c r="CD146" s="36"/>
      <c r="CE146" s="36"/>
      <c r="CF146" s="36"/>
      <c r="CG146" s="36"/>
      <c r="CH146" s="36"/>
      <c r="CI146" s="36"/>
      <c r="CJ146" s="36"/>
      <c r="CK146" s="36"/>
      <c r="CL146" s="36"/>
      <c r="CM146" s="36"/>
      <c r="CN146" s="36"/>
      <c r="CO146" s="36"/>
      <c r="CP146" s="36"/>
      <c r="CQ146" s="36"/>
      <c r="CR146" s="36"/>
      <c r="CS146" s="36"/>
      <c r="CT146" s="36"/>
      <c r="CU146" s="36"/>
      <c r="CV146" s="36"/>
      <c r="CW146" s="36"/>
      <c r="CX146" s="36"/>
      <c r="CY146" s="36"/>
      <c r="CZ146" s="36"/>
      <c r="DA146" s="36"/>
      <c r="DB146" s="36"/>
      <c r="DC146" s="36"/>
      <c r="DD146" s="36"/>
      <c r="DE146" s="36"/>
      <c r="DF146" s="36"/>
      <c r="DG146" s="36"/>
      <c r="DH146" s="36"/>
      <c r="DI146" s="36"/>
      <c r="DJ146" s="36"/>
      <c r="DK146" s="36"/>
      <c r="DL146" s="36"/>
      <c r="DM146" s="36"/>
      <c r="DN146" s="36"/>
      <c r="DO146" s="36"/>
      <c r="DP146" s="36"/>
      <c r="DQ146" s="36"/>
      <c r="DR146" s="36"/>
      <c r="DS146" s="36"/>
      <c r="DT146" s="36"/>
      <c r="DU146" s="36"/>
      <c r="DV146" s="36"/>
      <c r="DW146" s="36"/>
      <c r="DX146" s="36"/>
      <c r="DY146" s="36"/>
      <c r="DZ146" s="36"/>
      <c r="EA146" s="36"/>
      <c r="EB146" s="36"/>
      <c r="EC146" s="36"/>
      <c r="ED146" s="36"/>
      <c r="EE146" s="36"/>
      <c r="EF146" s="36"/>
      <c r="EG146" s="36"/>
      <c r="EH146" s="36"/>
      <c r="EI146" s="36"/>
      <c r="EJ146" s="36"/>
      <c r="EK146" s="36"/>
      <c r="EL146" s="36"/>
      <c r="EM146" s="36"/>
      <c r="EN146" s="36"/>
      <c r="EO146" s="36"/>
      <c r="EP146" s="36"/>
      <c r="EQ146" s="36"/>
      <c r="ER146" s="36"/>
      <c r="ES146" s="36"/>
      <c r="ET146" s="36"/>
      <c r="EU146" s="36"/>
      <c r="EV146" s="36"/>
      <c r="EW146" s="36"/>
      <c r="EX146" s="36"/>
      <c r="EY146" s="36"/>
      <c r="EZ146" s="36"/>
      <c r="FA146" s="36"/>
      <c r="FB146" s="36"/>
      <c r="FC146" s="36"/>
      <c r="FD146" s="36"/>
      <c r="FE146" s="36"/>
      <c r="FF146" s="36"/>
      <c r="FG146" s="36"/>
      <c r="FH146" s="36"/>
      <c r="FI146" s="36"/>
      <c r="FJ146" s="36"/>
      <c r="FK146" s="36"/>
      <c r="FL146" s="36"/>
    </row>
    <row r="147" spans="1:174" s="44" customFormat="1" ht="30" x14ac:dyDescent="0.3">
      <c r="A147" s="53"/>
      <c r="B147" s="60" t="s">
        <v>397</v>
      </c>
      <c r="C147" s="89">
        <f t="shared" ref="C147:H147" si="54">C148+C149</f>
        <v>0</v>
      </c>
      <c r="D147" s="89">
        <f t="shared" si="54"/>
        <v>238000</v>
      </c>
      <c r="E147" s="89">
        <f t="shared" si="54"/>
        <v>700000</v>
      </c>
      <c r="F147" s="89">
        <f t="shared" si="54"/>
        <v>700000</v>
      </c>
      <c r="G147" s="89">
        <f t="shared" si="54"/>
        <v>24630</v>
      </c>
      <c r="H147" s="89">
        <f t="shared" si="54"/>
        <v>24630</v>
      </c>
      <c r="I147" s="36"/>
      <c r="J147" s="36"/>
      <c r="K147" s="36"/>
      <c r="L147" s="36"/>
      <c r="M147" s="36"/>
      <c r="N147" s="36"/>
      <c r="O147" s="36"/>
      <c r="P147" s="36"/>
      <c r="Q147" s="36"/>
      <c r="R147" s="36"/>
      <c r="S147" s="36"/>
      <c r="T147" s="36"/>
      <c r="U147" s="36"/>
      <c r="V147" s="36"/>
      <c r="W147" s="36"/>
      <c r="X147" s="36"/>
      <c r="Y147" s="36"/>
      <c r="Z147" s="36"/>
      <c r="AA147" s="36"/>
      <c r="AB147" s="36"/>
      <c r="AC147" s="36"/>
      <c r="AD147" s="36"/>
      <c r="AE147" s="36"/>
      <c r="AF147" s="36"/>
      <c r="AG147" s="36"/>
      <c r="AH147" s="36"/>
      <c r="AI147" s="36"/>
      <c r="AJ147" s="36"/>
      <c r="AK147" s="36"/>
      <c r="AL147" s="36"/>
      <c r="AM147" s="36"/>
      <c r="AN147" s="36"/>
      <c r="AO147" s="36"/>
      <c r="AP147" s="36"/>
      <c r="AQ147" s="36"/>
      <c r="AR147" s="36"/>
      <c r="AS147" s="36"/>
      <c r="AT147" s="36"/>
      <c r="AU147" s="36"/>
      <c r="AV147" s="36"/>
      <c r="AW147" s="36"/>
      <c r="AX147" s="36"/>
      <c r="AY147" s="36"/>
      <c r="AZ147" s="36"/>
      <c r="BA147" s="36"/>
      <c r="BB147" s="36"/>
      <c r="BC147" s="36"/>
      <c r="BD147" s="36"/>
      <c r="BE147" s="36"/>
      <c r="BF147" s="36"/>
      <c r="BG147" s="36"/>
      <c r="BH147" s="36"/>
      <c r="BI147" s="36"/>
      <c r="BJ147" s="36"/>
      <c r="BK147" s="36"/>
      <c r="BL147" s="36"/>
      <c r="BM147" s="36"/>
      <c r="BN147" s="36"/>
      <c r="BO147" s="36"/>
      <c r="BP147" s="36"/>
      <c r="BQ147" s="36"/>
      <c r="BR147" s="36"/>
      <c r="BS147" s="36"/>
      <c r="BT147" s="36"/>
      <c r="BU147" s="36"/>
      <c r="BV147" s="36"/>
      <c r="BW147" s="36"/>
      <c r="BX147" s="36"/>
      <c r="BY147" s="36"/>
      <c r="BZ147" s="36"/>
      <c r="CA147" s="36"/>
      <c r="CB147" s="36"/>
      <c r="CC147" s="36"/>
      <c r="CD147" s="36"/>
      <c r="CE147" s="36"/>
      <c r="CF147" s="36"/>
      <c r="CG147" s="36"/>
      <c r="CH147" s="36"/>
      <c r="CI147" s="36"/>
      <c r="CJ147" s="36"/>
      <c r="CK147" s="36"/>
      <c r="CL147" s="36"/>
      <c r="CM147" s="36"/>
      <c r="CN147" s="36"/>
      <c r="CO147" s="36"/>
      <c r="CP147" s="36"/>
      <c r="CQ147" s="36"/>
      <c r="CR147" s="36"/>
      <c r="CS147" s="36"/>
      <c r="CT147" s="36"/>
      <c r="CU147" s="36"/>
      <c r="CV147" s="36"/>
      <c r="CW147" s="36"/>
      <c r="CX147" s="36"/>
      <c r="CY147" s="36"/>
      <c r="CZ147" s="36"/>
      <c r="DA147" s="36"/>
      <c r="DB147" s="36"/>
      <c r="DC147" s="36"/>
      <c r="DD147" s="36"/>
      <c r="DE147" s="36"/>
      <c r="DF147" s="36"/>
      <c r="DG147" s="36"/>
      <c r="DH147" s="36"/>
      <c r="DI147" s="36"/>
      <c r="DJ147" s="36"/>
      <c r="DK147" s="36"/>
      <c r="DL147" s="36"/>
      <c r="DM147" s="36"/>
      <c r="DN147" s="36"/>
      <c r="DO147" s="36"/>
      <c r="DP147" s="36"/>
      <c r="DQ147" s="36"/>
      <c r="DR147" s="36"/>
      <c r="DS147" s="36"/>
      <c r="DT147" s="36"/>
      <c r="DU147" s="36"/>
      <c r="DV147" s="36"/>
      <c r="DW147" s="36"/>
      <c r="DX147" s="36"/>
      <c r="DY147" s="36"/>
      <c r="DZ147" s="36"/>
      <c r="EA147" s="36"/>
      <c r="EB147" s="36"/>
      <c r="EC147" s="36"/>
      <c r="ED147" s="36"/>
      <c r="EE147" s="36"/>
      <c r="EF147" s="36"/>
      <c r="EG147" s="36"/>
      <c r="EH147" s="36"/>
      <c r="EI147" s="36"/>
      <c r="EJ147" s="36"/>
      <c r="EK147" s="36"/>
      <c r="EL147" s="36"/>
      <c r="EM147" s="36"/>
      <c r="EN147" s="36"/>
      <c r="EO147" s="36"/>
      <c r="EP147" s="36"/>
      <c r="EQ147" s="36"/>
      <c r="ER147" s="36"/>
      <c r="ES147" s="36"/>
      <c r="ET147" s="36"/>
      <c r="EU147" s="36"/>
      <c r="EV147" s="36"/>
      <c r="EW147" s="36"/>
      <c r="EX147" s="36"/>
      <c r="EY147" s="36"/>
      <c r="EZ147" s="36"/>
      <c r="FA147" s="36"/>
      <c r="FB147" s="36"/>
      <c r="FC147" s="36"/>
      <c r="FD147" s="36"/>
      <c r="FE147" s="36"/>
      <c r="FF147" s="36"/>
      <c r="FG147" s="36"/>
      <c r="FH147" s="36"/>
      <c r="FI147" s="36"/>
      <c r="FJ147" s="36"/>
      <c r="FK147" s="36"/>
      <c r="FL147" s="36"/>
    </row>
    <row r="148" spans="1:174" s="44" customFormat="1" ht="16.5" customHeight="1" x14ac:dyDescent="0.3">
      <c r="A148" s="53"/>
      <c r="B148" s="60" t="s">
        <v>368</v>
      </c>
      <c r="C148" s="89"/>
      <c r="D148" s="88">
        <v>238000</v>
      </c>
      <c r="E148" s="88">
        <v>700000</v>
      </c>
      <c r="F148" s="88">
        <v>700000</v>
      </c>
      <c r="G148" s="89">
        <v>24630</v>
      </c>
      <c r="H148" s="89">
        <v>24630</v>
      </c>
      <c r="I148" s="36"/>
      <c r="J148" s="36"/>
      <c r="K148" s="36"/>
      <c r="L148" s="36"/>
      <c r="M148" s="36"/>
      <c r="N148" s="36"/>
      <c r="O148" s="36"/>
      <c r="P148" s="36"/>
      <c r="Q148" s="36"/>
      <c r="R148" s="36"/>
      <c r="S148" s="36"/>
      <c r="T148" s="36"/>
      <c r="U148" s="36"/>
      <c r="V148" s="36"/>
      <c r="W148" s="36"/>
      <c r="X148" s="36"/>
      <c r="Y148" s="36"/>
      <c r="Z148" s="36"/>
      <c r="AA148" s="36"/>
      <c r="AB148" s="36"/>
      <c r="AC148" s="36"/>
      <c r="AD148" s="36"/>
      <c r="AE148" s="36"/>
      <c r="AF148" s="36"/>
      <c r="AG148" s="36"/>
      <c r="AH148" s="36"/>
      <c r="AI148" s="36"/>
      <c r="AJ148" s="36"/>
      <c r="AK148" s="36"/>
      <c r="AL148" s="36"/>
      <c r="AM148" s="36"/>
      <c r="AN148" s="36"/>
      <c r="AO148" s="36"/>
      <c r="AP148" s="36"/>
      <c r="AQ148" s="36"/>
      <c r="AR148" s="36"/>
      <c r="AS148" s="36"/>
      <c r="AT148" s="36"/>
      <c r="AU148" s="36"/>
      <c r="AV148" s="36"/>
      <c r="AW148" s="36"/>
      <c r="AX148" s="36"/>
      <c r="AY148" s="36"/>
      <c r="AZ148" s="36"/>
      <c r="BA148" s="36"/>
      <c r="BB148" s="36"/>
      <c r="BC148" s="36"/>
      <c r="BD148" s="36"/>
      <c r="BE148" s="36"/>
      <c r="BF148" s="36"/>
      <c r="BG148" s="36"/>
      <c r="BH148" s="36"/>
      <c r="BI148" s="36"/>
      <c r="BJ148" s="36"/>
      <c r="BK148" s="36"/>
      <c r="BL148" s="36"/>
      <c r="BM148" s="36"/>
      <c r="BN148" s="36"/>
      <c r="BO148" s="36"/>
      <c r="BP148" s="36"/>
      <c r="BQ148" s="36"/>
      <c r="BR148" s="36"/>
      <c r="BS148" s="36"/>
      <c r="BT148" s="36"/>
      <c r="BU148" s="36"/>
      <c r="BV148" s="36"/>
      <c r="BW148" s="36"/>
      <c r="BX148" s="36"/>
      <c r="BY148" s="36"/>
      <c r="BZ148" s="36"/>
      <c r="CA148" s="36"/>
      <c r="CB148" s="36"/>
      <c r="CC148" s="36"/>
      <c r="CD148" s="36"/>
      <c r="CE148" s="36"/>
      <c r="CF148" s="36"/>
      <c r="CG148" s="36"/>
      <c r="CH148" s="36"/>
      <c r="CI148" s="36"/>
      <c r="CJ148" s="36"/>
      <c r="CK148" s="36"/>
      <c r="CL148" s="36"/>
      <c r="CM148" s="36"/>
      <c r="CN148" s="36"/>
      <c r="CO148" s="36"/>
      <c r="CP148" s="36"/>
      <c r="CQ148" s="36"/>
      <c r="CR148" s="36"/>
      <c r="CS148" s="36"/>
      <c r="CT148" s="36"/>
      <c r="CU148" s="36"/>
      <c r="CV148" s="36"/>
      <c r="CW148" s="36"/>
      <c r="CX148" s="36"/>
      <c r="CY148" s="36"/>
      <c r="CZ148" s="36"/>
      <c r="DA148" s="36"/>
      <c r="DB148" s="36"/>
      <c r="DC148" s="36"/>
      <c r="DD148" s="36"/>
      <c r="DE148" s="36"/>
      <c r="DF148" s="36"/>
      <c r="DG148" s="36"/>
      <c r="DH148" s="36"/>
      <c r="DI148" s="36"/>
      <c r="DJ148" s="36"/>
      <c r="DK148" s="36"/>
      <c r="DL148" s="36"/>
      <c r="DM148" s="36"/>
      <c r="DN148" s="36"/>
      <c r="DO148" s="36"/>
      <c r="DP148" s="36"/>
      <c r="DQ148" s="36"/>
      <c r="DR148" s="36"/>
      <c r="DS148" s="36"/>
      <c r="DT148" s="36"/>
      <c r="DU148" s="36"/>
      <c r="DV148" s="36"/>
      <c r="DW148" s="36"/>
      <c r="DX148" s="36"/>
      <c r="DY148" s="36"/>
      <c r="DZ148" s="36"/>
      <c r="EA148" s="36"/>
      <c r="EB148" s="36"/>
      <c r="EC148" s="36"/>
      <c r="ED148" s="36"/>
      <c r="EE148" s="36"/>
      <c r="EF148" s="36"/>
      <c r="EG148" s="36"/>
      <c r="EH148" s="36"/>
      <c r="EI148" s="36"/>
      <c r="EJ148" s="36"/>
      <c r="EK148" s="36"/>
      <c r="EL148" s="36"/>
      <c r="EM148" s="36"/>
      <c r="EN148" s="36"/>
      <c r="EO148" s="36"/>
      <c r="EP148" s="36"/>
      <c r="EQ148" s="36"/>
      <c r="ER148" s="36"/>
      <c r="ES148" s="36"/>
      <c r="ET148" s="36"/>
      <c r="EU148" s="36"/>
      <c r="EV148" s="36"/>
      <c r="EW148" s="36"/>
      <c r="EX148" s="36"/>
      <c r="EY148" s="36"/>
      <c r="EZ148" s="36"/>
      <c r="FA148" s="36"/>
      <c r="FB148" s="36"/>
      <c r="FC148" s="36"/>
      <c r="FD148" s="36"/>
      <c r="FE148" s="36"/>
      <c r="FF148" s="36"/>
      <c r="FG148" s="36"/>
      <c r="FH148" s="36"/>
      <c r="FI148" s="36"/>
      <c r="FJ148" s="36"/>
      <c r="FK148" s="36"/>
      <c r="FL148" s="36"/>
    </row>
    <row r="149" spans="1:174" s="44" customFormat="1" ht="60" x14ac:dyDescent="0.3">
      <c r="A149" s="53"/>
      <c r="B149" s="60" t="s">
        <v>370</v>
      </c>
      <c r="C149" s="89"/>
      <c r="D149" s="88"/>
      <c r="E149" s="88"/>
      <c r="F149" s="88"/>
      <c r="G149" s="67"/>
      <c r="H149" s="67"/>
      <c r="I149" s="36"/>
      <c r="J149" s="36"/>
      <c r="K149" s="36"/>
      <c r="L149" s="36"/>
      <c r="M149" s="36"/>
      <c r="N149" s="36"/>
      <c r="O149" s="36"/>
      <c r="P149" s="36"/>
      <c r="Q149" s="36"/>
      <c r="R149" s="36"/>
      <c r="S149" s="36"/>
      <c r="T149" s="36"/>
      <c r="U149" s="36"/>
      <c r="V149" s="36"/>
      <c r="W149" s="36"/>
      <c r="X149" s="36"/>
      <c r="Y149" s="36"/>
      <c r="Z149" s="36"/>
      <c r="AA149" s="36"/>
      <c r="AB149" s="36"/>
      <c r="AC149" s="36"/>
      <c r="AD149" s="36"/>
      <c r="AE149" s="36"/>
      <c r="AF149" s="36"/>
      <c r="AG149" s="36"/>
      <c r="AH149" s="36"/>
      <c r="AI149" s="36"/>
      <c r="AJ149" s="36"/>
      <c r="AK149" s="36"/>
      <c r="AL149" s="36"/>
      <c r="AM149" s="36"/>
      <c r="AN149" s="36"/>
      <c r="AO149" s="36"/>
      <c r="AP149" s="36"/>
      <c r="AQ149" s="36"/>
      <c r="AR149" s="36"/>
      <c r="AS149" s="36"/>
      <c r="AT149" s="36"/>
      <c r="AU149" s="36"/>
      <c r="AV149" s="36"/>
      <c r="AW149" s="36"/>
      <c r="AX149" s="36"/>
      <c r="AY149" s="36"/>
      <c r="AZ149" s="36"/>
      <c r="BA149" s="36"/>
      <c r="BB149" s="36"/>
      <c r="BC149" s="36"/>
      <c r="BD149" s="36"/>
      <c r="BE149" s="36"/>
      <c r="BF149" s="36"/>
      <c r="BG149" s="36"/>
      <c r="BH149" s="36"/>
      <c r="BI149" s="36"/>
      <c r="BJ149" s="36"/>
      <c r="BK149" s="36"/>
      <c r="BL149" s="36"/>
      <c r="BM149" s="36"/>
      <c r="BN149" s="36"/>
      <c r="BO149" s="36"/>
      <c r="BP149" s="36"/>
      <c r="BQ149" s="36"/>
      <c r="BR149" s="36"/>
      <c r="BS149" s="36"/>
      <c r="BT149" s="36"/>
      <c r="BU149" s="36"/>
      <c r="BV149" s="36"/>
      <c r="BW149" s="36"/>
      <c r="BX149" s="36"/>
      <c r="BY149" s="36"/>
      <c r="BZ149" s="36"/>
      <c r="CA149" s="36"/>
      <c r="CB149" s="36"/>
      <c r="CC149" s="36"/>
      <c r="CD149" s="36"/>
      <c r="CE149" s="36"/>
      <c r="CF149" s="36"/>
      <c r="CG149" s="36"/>
      <c r="CH149" s="36"/>
      <c r="CI149" s="36"/>
      <c r="CJ149" s="36"/>
      <c r="CK149" s="36"/>
      <c r="CL149" s="36"/>
      <c r="CM149" s="36"/>
      <c r="CN149" s="36"/>
      <c r="CO149" s="36"/>
      <c r="CP149" s="36"/>
      <c r="CQ149" s="36"/>
      <c r="CR149" s="36"/>
      <c r="CS149" s="36"/>
      <c r="CT149" s="36"/>
      <c r="CU149" s="36"/>
      <c r="CV149" s="36"/>
      <c r="CW149" s="36"/>
      <c r="CX149" s="36"/>
      <c r="CY149" s="36"/>
      <c r="CZ149" s="36"/>
      <c r="DA149" s="36"/>
      <c r="DB149" s="36"/>
      <c r="DC149" s="36"/>
      <c r="DD149" s="36"/>
      <c r="DE149" s="36"/>
      <c r="DF149" s="36"/>
      <c r="DG149" s="36"/>
      <c r="DH149" s="36"/>
      <c r="DI149" s="36"/>
      <c r="DJ149" s="36"/>
      <c r="DK149" s="36"/>
      <c r="DL149" s="36"/>
      <c r="DM149" s="36"/>
      <c r="DN149" s="36"/>
      <c r="DO149" s="36"/>
      <c r="DP149" s="36"/>
      <c r="DQ149" s="36"/>
      <c r="DR149" s="36"/>
      <c r="DS149" s="36"/>
      <c r="DT149" s="36"/>
      <c r="DU149" s="36"/>
      <c r="DV149" s="36"/>
      <c r="DW149" s="36"/>
      <c r="DX149" s="36"/>
      <c r="DY149" s="36"/>
      <c r="DZ149" s="36"/>
      <c r="EA149" s="36"/>
      <c r="EB149" s="36"/>
      <c r="EC149" s="36"/>
      <c r="ED149" s="36"/>
      <c r="EE149" s="36"/>
      <c r="EF149" s="36"/>
      <c r="EG149" s="36"/>
      <c r="EH149" s="36"/>
      <c r="EI149" s="36"/>
      <c r="EJ149" s="36"/>
      <c r="EK149" s="36"/>
      <c r="EL149" s="36"/>
      <c r="EM149" s="36"/>
      <c r="EN149" s="36"/>
      <c r="EO149" s="36"/>
      <c r="EP149" s="36"/>
      <c r="EQ149" s="36"/>
      <c r="ER149" s="36"/>
      <c r="ES149" s="36"/>
      <c r="ET149" s="36"/>
      <c r="EU149" s="36"/>
      <c r="EV149" s="36"/>
      <c r="EW149" s="36"/>
      <c r="EX149" s="36"/>
      <c r="EY149" s="36"/>
      <c r="EZ149" s="36"/>
      <c r="FA149" s="36"/>
      <c r="FB149" s="36"/>
      <c r="FC149" s="36"/>
      <c r="FD149" s="36"/>
      <c r="FE149" s="36"/>
      <c r="FF149" s="36"/>
      <c r="FG149" s="36"/>
      <c r="FH149" s="36"/>
      <c r="FI149" s="36"/>
      <c r="FJ149" s="36"/>
      <c r="FK149" s="36"/>
      <c r="FL149" s="36"/>
    </row>
    <row r="150" spans="1:174" s="44" customFormat="1" x14ac:dyDescent="0.3">
      <c r="A150" s="53"/>
      <c r="B150" s="47" t="s">
        <v>398</v>
      </c>
      <c r="C150" s="89">
        <f t="shared" ref="C150:H150" si="55">C151+C152</f>
        <v>0</v>
      </c>
      <c r="D150" s="89">
        <f t="shared" si="55"/>
        <v>240000</v>
      </c>
      <c r="E150" s="89">
        <f t="shared" si="55"/>
        <v>591000</v>
      </c>
      <c r="F150" s="89">
        <f t="shared" si="55"/>
        <v>591000</v>
      </c>
      <c r="G150" s="89">
        <f t="shared" si="55"/>
        <v>415660</v>
      </c>
      <c r="H150" s="89">
        <f t="shared" si="55"/>
        <v>415660</v>
      </c>
      <c r="I150" s="36"/>
      <c r="J150" s="36"/>
      <c r="K150" s="36"/>
      <c r="L150" s="36"/>
      <c r="M150" s="36"/>
      <c r="N150" s="36"/>
      <c r="O150" s="36"/>
      <c r="P150" s="36"/>
      <c r="Q150" s="36"/>
      <c r="R150" s="36"/>
      <c r="S150" s="36"/>
      <c r="T150" s="36"/>
      <c r="U150" s="36"/>
      <c r="V150" s="36"/>
      <c r="W150" s="36"/>
      <c r="X150" s="36"/>
      <c r="Y150" s="36"/>
      <c r="Z150" s="36"/>
      <c r="AA150" s="36"/>
      <c r="AB150" s="36"/>
      <c r="AC150" s="36"/>
      <c r="AD150" s="36"/>
      <c r="AE150" s="36"/>
      <c r="AF150" s="36"/>
      <c r="AG150" s="36"/>
      <c r="AH150" s="36"/>
      <c r="AI150" s="36"/>
      <c r="AJ150" s="36"/>
      <c r="AK150" s="36"/>
      <c r="AL150" s="36"/>
      <c r="AM150" s="36"/>
      <c r="AN150" s="36"/>
      <c r="AO150" s="36"/>
      <c r="AP150" s="36"/>
      <c r="AQ150" s="36"/>
      <c r="AR150" s="36"/>
      <c r="AS150" s="36"/>
      <c r="AT150" s="36"/>
      <c r="AU150" s="36"/>
      <c r="AV150" s="36"/>
      <c r="AW150" s="36"/>
      <c r="AX150" s="36"/>
      <c r="AY150" s="36"/>
      <c r="AZ150" s="36"/>
      <c r="BA150" s="36"/>
      <c r="BB150" s="36"/>
      <c r="BC150" s="36"/>
      <c r="BD150" s="36"/>
      <c r="BE150" s="36"/>
      <c r="BF150" s="36"/>
      <c r="BG150" s="36"/>
      <c r="BH150" s="36"/>
      <c r="BI150" s="36"/>
      <c r="BJ150" s="36"/>
      <c r="BK150" s="36"/>
      <c r="BL150" s="36"/>
      <c r="BM150" s="36"/>
      <c r="BN150" s="36"/>
      <c r="BO150" s="36"/>
      <c r="BP150" s="36"/>
      <c r="BQ150" s="36"/>
      <c r="BR150" s="36"/>
      <c r="BS150" s="36"/>
      <c r="BT150" s="36"/>
      <c r="BU150" s="36"/>
      <c r="BV150" s="36"/>
      <c r="BW150" s="36"/>
      <c r="BX150" s="36"/>
      <c r="BY150" s="36"/>
      <c r="BZ150" s="36"/>
      <c r="CA150" s="36"/>
      <c r="CB150" s="36"/>
      <c r="CC150" s="36"/>
      <c r="CD150" s="36"/>
      <c r="CE150" s="36"/>
      <c r="CF150" s="36"/>
      <c r="CG150" s="36"/>
      <c r="CH150" s="36"/>
      <c r="CI150" s="36"/>
      <c r="CJ150" s="36"/>
      <c r="CK150" s="36"/>
      <c r="CL150" s="36"/>
      <c r="CM150" s="36"/>
      <c r="CN150" s="36"/>
      <c r="CO150" s="36"/>
      <c r="CP150" s="36"/>
      <c r="CQ150" s="36"/>
      <c r="CR150" s="36"/>
      <c r="CS150" s="36"/>
      <c r="CT150" s="36"/>
      <c r="CU150" s="36"/>
      <c r="CV150" s="36"/>
      <c r="CW150" s="36"/>
      <c r="CX150" s="36"/>
      <c r="CY150" s="36"/>
      <c r="CZ150" s="36"/>
      <c r="DA150" s="36"/>
      <c r="DB150" s="36"/>
      <c r="DC150" s="36"/>
      <c r="DD150" s="36"/>
      <c r="DE150" s="36"/>
      <c r="DF150" s="36"/>
      <c r="DG150" s="36"/>
      <c r="DH150" s="36"/>
      <c r="DI150" s="36"/>
      <c r="DJ150" s="36"/>
      <c r="DK150" s="36"/>
      <c r="DL150" s="36"/>
      <c r="DM150" s="36"/>
      <c r="DN150" s="36"/>
      <c r="DO150" s="36"/>
      <c r="DP150" s="36"/>
      <c r="DQ150" s="36"/>
      <c r="DR150" s="36"/>
      <c r="DS150" s="36"/>
      <c r="DT150" s="36"/>
      <c r="DU150" s="36"/>
      <c r="DV150" s="36"/>
      <c r="DW150" s="36"/>
      <c r="DX150" s="36"/>
      <c r="DY150" s="36"/>
      <c r="DZ150" s="36"/>
      <c r="EA150" s="36"/>
      <c r="EB150" s="36"/>
      <c r="EC150" s="36"/>
      <c r="ED150" s="36"/>
      <c r="EE150" s="36"/>
      <c r="EF150" s="36"/>
      <c r="EG150" s="36"/>
      <c r="EH150" s="36"/>
      <c r="EI150" s="36"/>
      <c r="EJ150" s="36"/>
      <c r="EK150" s="36"/>
      <c r="EL150" s="36"/>
      <c r="EM150" s="36"/>
      <c r="EN150" s="36"/>
      <c r="EO150" s="36"/>
      <c r="EP150" s="36"/>
      <c r="EQ150" s="36"/>
      <c r="ER150" s="36"/>
      <c r="ES150" s="36"/>
      <c r="ET150" s="36"/>
      <c r="EU150" s="36"/>
      <c r="EV150" s="36"/>
      <c r="EW150" s="36"/>
      <c r="EX150" s="36"/>
      <c r="EY150" s="36"/>
      <c r="EZ150" s="36"/>
      <c r="FA150" s="36"/>
      <c r="FB150" s="36"/>
      <c r="FC150" s="36"/>
      <c r="FD150" s="36"/>
      <c r="FE150" s="36"/>
      <c r="FF150" s="36"/>
      <c r="FG150" s="36"/>
      <c r="FH150" s="36"/>
      <c r="FI150" s="36"/>
      <c r="FJ150" s="36"/>
      <c r="FK150" s="36"/>
      <c r="FL150" s="36"/>
    </row>
    <row r="151" spans="1:174" s="44" customFormat="1" ht="16.5" customHeight="1" x14ac:dyDescent="0.3">
      <c r="A151" s="53"/>
      <c r="B151" s="47" t="s">
        <v>368</v>
      </c>
      <c r="C151" s="89"/>
      <c r="D151" s="88">
        <v>240000</v>
      </c>
      <c r="E151" s="88">
        <v>591000</v>
      </c>
      <c r="F151" s="88">
        <v>591000</v>
      </c>
      <c r="G151" s="89">
        <v>415660</v>
      </c>
      <c r="H151" s="89">
        <v>415660</v>
      </c>
      <c r="I151" s="36"/>
      <c r="J151" s="36"/>
      <c r="K151" s="36"/>
      <c r="L151" s="36"/>
      <c r="M151" s="36"/>
      <c r="N151" s="36"/>
      <c r="O151" s="36"/>
      <c r="P151" s="36"/>
      <c r="Q151" s="36"/>
      <c r="R151" s="36"/>
      <c r="S151" s="36"/>
      <c r="T151" s="36"/>
      <c r="U151" s="36"/>
      <c r="V151" s="36"/>
      <c r="W151" s="36"/>
      <c r="X151" s="36"/>
      <c r="Y151" s="36"/>
      <c r="Z151" s="36"/>
      <c r="AA151" s="36"/>
      <c r="AB151" s="36"/>
      <c r="AC151" s="36"/>
      <c r="AD151" s="36"/>
      <c r="AE151" s="36"/>
      <c r="AF151" s="36"/>
      <c r="AG151" s="36"/>
      <c r="AH151" s="36"/>
      <c r="AI151" s="36"/>
      <c r="AJ151" s="36"/>
      <c r="AK151" s="36"/>
      <c r="AL151" s="36"/>
      <c r="AM151" s="36"/>
      <c r="AN151" s="36"/>
      <c r="AO151" s="36"/>
      <c r="AP151" s="36"/>
      <c r="AQ151" s="36"/>
      <c r="AR151" s="36"/>
      <c r="AS151" s="36"/>
      <c r="AT151" s="36"/>
      <c r="AU151" s="36"/>
      <c r="AV151" s="36"/>
      <c r="AW151" s="36"/>
      <c r="AX151" s="36"/>
      <c r="AY151" s="36"/>
      <c r="AZ151" s="36"/>
      <c r="BA151" s="36"/>
      <c r="BB151" s="36"/>
      <c r="BC151" s="36"/>
      <c r="BD151" s="36"/>
      <c r="BE151" s="36"/>
      <c r="BF151" s="36"/>
      <c r="BG151" s="36"/>
      <c r="BH151" s="36"/>
      <c r="BI151" s="36"/>
      <c r="BJ151" s="36"/>
      <c r="BK151" s="36"/>
      <c r="BL151" s="36"/>
      <c r="BM151" s="36"/>
      <c r="BN151" s="36"/>
      <c r="BO151" s="36"/>
      <c r="BP151" s="36"/>
      <c r="BQ151" s="36"/>
      <c r="BR151" s="36"/>
      <c r="BS151" s="36"/>
      <c r="BT151" s="36"/>
      <c r="BU151" s="36"/>
      <c r="BV151" s="36"/>
      <c r="BW151" s="36"/>
      <c r="BX151" s="36"/>
      <c r="BY151" s="36"/>
      <c r="BZ151" s="36"/>
      <c r="CA151" s="36"/>
      <c r="CB151" s="36"/>
      <c r="CC151" s="36"/>
      <c r="CD151" s="36"/>
      <c r="CE151" s="36"/>
      <c r="CF151" s="36"/>
      <c r="CG151" s="36"/>
      <c r="CH151" s="36"/>
      <c r="CI151" s="36"/>
      <c r="CJ151" s="36"/>
      <c r="CK151" s="36"/>
      <c r="CL151" s="36"/>
      <c r="CM151" s="36"/>
      <c r="CN151" s="36"/>
      <c r="CO151" s="36"/>
      <c r="CP151" s="36"/>
      <c r="CQ151" s="36"/>
      <c r="CR151" s="36"/>
      <c r="CS151" s="36"/>
      <c r="CT151" s="36"/>
      <c r="CU151" s="36"/>
      <c r="CV151" s="36"/>
      <c r="CW151" s="36"/>
      <c r="CX151" s="36"/>
      <c r="CY151" s="36"/>
      <c r="CZ151" s="36"/>
      <c r="DA151" s="36"/>
      <c r="DB151" s="36"/>
      <c r="DC151" s="36"/>
      <c r="DD151" s="36"/>
      <c r="DE151" s="36"/>
      <c r="DF151" s="36"/>
      <c r="DG151" s="36"/>
      <c r="DH151" s="36"/>
      <c r="DI151" s="36"/>
      <c r="DJ151" s="36"/>
      <c r="DK151" s="36"/>
      <c r="DL151" s="36"/>
      <c r="DM151" s="36"/>
      <c r="DN151" s="36"/>
      <c r="DO151" s="36"/>
      <c r="DP151" s="36"/>
      <c r="DQ151" s="36"/>
      <c r="DR151" s="36"/>
      <c r="DS151" s="36"/>
      <c r="DT151" s="36"/>
      <c r="DU151" s="36"/>
      <c r="DV151" s="36"/>
      <c r="DW151" s="36"/>
      <c r="DX151" s="36"/>
      <c r="DY151" s="36"/>
      <c r="DZ151" s="36"/>
      <c r="EA151" s="36"/>
      <c r="EB151" s="36"/>
      <c r="EC151" s="36"/>
      <c r="ED151" s="36"/>
      <c r="EE151" s="36"/>
      <c r="EF151" s="36"/>
      <c r="EG151" s="36"/>
      <c r="EH151" s="36"/>
      <c r="EI151" s="36"/>
      <c r="EJ151" s="36"/>
      <c r="EK151" s="36"/>
      <c r="EL151" s="36"/>
      <c r="EM151" s="36"/>
      <c r="EN151" s="36"/>
      <c r="EO151" s="36"/>
      <c r="EP151" s="36"/>
      <c r="EQ151" s="36"/>
      <c r="ER151" s="36"/>
      <c r="ES151" s="36"/>
      <c r="ET151" s="36"/>
      <c r="EU151" s="36"/>
      <c r="EV151" s="36"/>
      <c r="EW151" s="36"/>
      <c r="EX151" s="36"/>
      <c r="EY151" s="36"/>
      <c r="EZ151" s="36"/>
      <c r="FA151" s="36"/>
      <c r="FB151" s="36"/>
      <c r="FC151" s="36"/>
      <c r="FD151" s="36"/>
      <c r="FE151" s="36"/>
      <c r="FF151" s="36"/>
      <c r="FG151" s="36"/>
      <c r="FH151" s="36"/>
      <c r="FI151" s="36"/>
      <c r="FJ151" s="36"/>
      <c r="FK151" s="36"/>
      <c r="FL151" s="36"/>
    </row>
    <row r="152" spans="1:174" s="44" customFormat="1" ht="16.5" customHeight="1" x14ac:dyDescent="0.3">
      <c r="A152" s="46"/>
      <c r="B152" s="47" t="s">
        <v>370</v>
      </c>
      <c r="C152" s="89"/>
      <c r="D152" s="88"/>
      <c r="E152" s="88"/>
      <c r="F152" s="88"/>
      <c r="G152" s="67"/>
      <c r="H152" s="67"/>
      <c r="I152" s="36"/>
      <c r="J152" s="36"/>
      <c r="K152" s="36"/>
      <c r="L152" s="36"/>
      <c r="M152" s="36"/>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6"/>
      <c r="AK152" s="36"/>
      <c r="AL152" s="36"/>
      <c r="AM152" s="36"/>
      <c r="AN152" s="36"/>
      <c r="AO152" s="36"/>
      <c r="AP152" s="36"/>
      <c r="AQ152" s="36"/>
      <c r="AR152" s="36"/>
      <c r="AS152" s="36"/>
      <c r="AT152" s="36"/>
      <c r="AU152" s="36"/>
      <c r="AV152" s="36"/>
      <c r="AW152" s="36"/>
      <c r="AX152" s="36"/>
      <c r="AY152" s="36"/>
      <c r="AZ152" s="36"/>
      <c r="BA152" s="36"/>
      <c r="BB152" s="36"/>
      <c r="BC152" s="36"/>
      <c r="BD152" s="36"/>
      <c r="BE152" s="36"/>
      <c r="BF152" s="36"/>
      <c r="BG152" s="36"/>
      <c r="BH152" s="36"/>
      <c r="BI152" s="36"/>
      <c r="BJ152" s="36"/>
      <c r="BK152" s="36"/>
      <c r="BL152" s="36"/>
      <c r="BM152" s="36"/>
      <c r="BN152" s="36"/>
      <c r="BO152" s="36"/>
      <c r="BP152" s="36"/>
      <c r="BQ152" s="36"/>
      <c r="BR152" s="36"/>
      <c r="BS152" s="36"/>
      <c r="BT152" s="36"/>
      <c r="BU152" s="36"/>
      <c r="BV152" s="36"/>
      <c r="BW152" s="36"/>
      <c r="BX152" s="36"/>
      <c r="BY152" s="36"/>
      <c r="BZ152" s="36"/>
      <c r="CA152" s="36"/>
      <c r="CB152" s="36"/>
      <c r="CC152" s="36"/>
      <c r="CD152" s="36"/>
      <c r="CE152" s="36"/>
      <c r="CF152" s="36"/>
      <c r="CG152" s="36"/>
      <c r="CH152" s="36"/>
      <c r="CI152" s="36"/>
      <c r="CJ152" s="36"/>
      <c r="CK152" s="36"/>
      <c r="CL152" s="36"/>
      <c r="CM152" s="36"/>
      <c r="CN152" s="36"/>
      <c r="CO152" s="36"/>
      <c r="CP152" s="36"/>
      <c r="CQ152" s="36"/>
      <c r="CR152" s="36"/>
      <c r="CS152" s="36"/>
      <c r="CT152" s="36"/>
      <c r="CU152" s="36"/>
      <c r="CV152" s="36"/>
      <c r="CW152" s="36"/>
      <c r="CX152" s="36"/>
      <c r="CY152" s="36"/>
      <c r="CZ152" s="36"/>
      <c r="DA152" s="36"/>
      <c r="DB152" s="36"/>
      <c r="DC152" s="36"/>
      <c r="DD152" s="36"/>
      <c r="DE152" s="36"/>
      <c r="DF152" s="36"/>
      <c r="DG152" s="36"/>
      <c r="DH152" s="36"/>
      <c r="DI152" s="36"/>
      <c r="DJ152" s="36"/>
      <c r="DK152" s="36"/>
      <c r="DL152" s="36"/>
      <c r="DM152" s="36"/>
      <c r="DN152" s="36"/>
      <c r="DO152" s="36"/>
      <c r="DP152" s="36"/>
      <c r="DQ152" s="36"/>
      <c r="DR152" s="36"/>
      <c r="DS152" s="36"/>
      <c r="DT152" s="36"/>
      <c r="DU152" s="36"/>
      <c r="DV152" s="36"/>
      <c r="DW152" s="36"/>
      <c r="DX152" s="36"/>
      <c r="DY152" s="36"/>
      <c r="DZ152" s="36"/>
      <c r="EA152" s="36"/>
      <c r="EB152" s="36"/>
      <c r="EC152" s="36"/>
      <c r="ED152" s="36"/>
      <c r="EE152" s="36"/>
      <c r="EF152" s="36"/>
      <c r="EG152" s="36"/>
      <c r="EH152" s="36"/>
      <c r="EI152" s="36"/>
      <c r="EJ152" s="36"/>
      <c r="EK152" s="36"/>
      <c r="EL152" s="36"/>
      <c r="EM152" s="36"/>
      <c r="EN152" s="36"/>
      <c r="EO152" s="36"/>
      <c r="EP152" s="36"/>
      <c r="EQ152" s="36"/>
      <c r="ER152" s="36"/>
      <c r="ES152" s="36"/>
      <c r="ET152" s="36"/>
      <c r="EU152" s="36"/>
      <c r="EV152" s="36"/>
      <c r="EW152" s="36"/>
      <c r="EX152" s="36"/>
      <c r="EY152" s="36"/>
      <c r="EZ152" s="36"/>
      <c r="FA152" s="36"/>
      <c r="FB152" s="36"/>
      <c r="FC152" s="36"/>
      <c r="FD152" s="36"/>
      <c r="FE152" s="36"/>
      <c r="FF152" s="36"/>
      <c r="FG152" s="36"/>
      <c r="FH152" s="36"/>
      <c r="FI152" s="36"/>
      <c r="FJ152" s="36"/>
      <c r="FK152" s="36"/>
      <c r="FL152" s="36"/>
    </row>
    <row r="153" spans="1:174" s="44" customFormat="1" ht="16.5" customHeight="1" x14ac:dyDescent="0.3">
      <c r="A153" s="53"/>
      <c r="B153" s="47" t="s">
        <v>399</v>
      </c>
      <c r="C153" s="89"/>
      <c r="D153" s="88"/>
      <c r="E153" s="88"/>
      <c r="F153" s="88"/>
      <c r="G153" s="67"/>
      <c r="H153" s="67"/>
      <c r="I153" s="36"/>
      <c r="J153" s="36"/>
      <c r="K153" s="36"/>
      <c r="L153" s="36"/>
      <c r="M153" s="36"/>
      <c r="N153" s="36"/>
      <c r="O153" s="36"/>
      <c r="P153" s="36"/>
      <c r="Q153" s="36"/>
      <c r="R153" s="36"/>
      <c r="S153" s="36"/>
      <c r="T153" s="36"/>
      <c r="U153" s="36"/>
      <c r="V153" s="36"/>
      <c r="W153" s="36"/>
      <c r="X153" s="36"/>
      <c r="Y153" s="36"/>
      <c r="Z153" s="36"/>
      <c r="AA153" s="36"/>
      <c r="AB153" s="36"/>
      <c r="AC153" s="36"/>
      <c r="AD153" s="36"/>
      <c r="AE153" s="36"/>
      <c r="AF153" s="36"/>
      <c r="AG153" s="36"/>
      <c r="AH153" s="36"/>
      <c r="AI153" s="36"/>
      <c r="AJ153" s="36"/>
      <c r="AK153" s="36"/>
      <c r="AL153" s="36"/>
      <c r="AM153" s="36"/>
      <c r="AN153" s="36"/>
      <c r="AO153" s="36"/>
      <c r="AP153" s="36"/>
      <c r="AQ153" s="36"/>
      <c r="AR153" s="36"/>
      <c r="AS153" s="36"/>
      <c r="AT153" s="36"/>
      <c r="AU153" s="36"/>
      <c r="AV153" s="36"/>
      <c r="AW153" s="36"/>
      <c r="AX153" s="36"/>
      <c r="AY153" s="36"/>
      <c r="AZ153" s="36"/>
      <c r="BA153" s="36"/>
      <c r="BB153" s="36"/>
      <c r="BC153" s="36"/>
      <c r="BD153" s="36"/>
      <c r="BE153" s="36"/>
      <c r="BF153" s="36"/>
      <c r="BG153" s="36"/>
      <c r="BH153" s="36"/>
      <c r="BI153" s="36"/>
      <c r="BJ153" s="36"/>
      <c r="BK153" s="36"/>
      <c r="BL153" s="36"/>
      <c r="BM153" s="36"/>
      <c r="BN153" s="36"/>
      <c r="BO153" s="36"/>
      <c r="BP153" s="36"/>
      <c r="BQ153" s="36"/>
      <c r="BR153" s="36"/>
      <c r="BS153" s="36"/>
      <c r="BT153" s="36"/>
      <c r="BU153" s="36"/>
      <c r="BV153" s="36"/>
      <c r="BW153" s="36"/>
      <c r="BX153" s="36"/>
      <c r="BY153" s="36"/>
      <c r="BZ153" s="36"/>
      <c r="CA153" s="36"/>
      <c r="CB153" s="36"/>
      <c r="CC153" s="36"/>
      <c r="CD153" s="36"/>
      <c r="CE153" s="36"/>
      <c r="CF153" s="36"/>
      <c r="CG153" s="36"/>
      <c r="CH153" s="36"/>
      <c r="CI153" s="36"/>
      <c r="CJ153" s="36"/>
      <c r="CK153" s="36"/>
      <c r="CL153" s="36"/>
      <c r="CM153" s="36"/>
      <c r="CN153" s="36"/>
      <c r="CO153" s="36"/>
      <c r="CP153" s="36"/>
      <c r="CQ153" s="36"/>
      <c r="CR153" s="36"/>
      <c r="CS153" s="36"/>
      <c r="CT153" s="36"/>
      <c r="CU153" s="36"/>
      <c r="CV153" s="36"/>
      <c r="CW153" s="36"/>
      <c r="CX153" s="36"/>
      <c r="CY153" s="36"/>
      <c r="CZ153" s="36"/>
      <c r="DA153" s="36"/>
      <c r="DB153" s="36"/>
      <c r="DC153" s="36"/>
      <c r="DD153" s="36"/>
      <c r="DE153" s="36"/>
      <c r="DF153" s="36"/>
      <c r="DG153" s="36"/>
      <c r="DH153" s="36"/>
      <c r="DI153" s="36"/>
      <c r="DJ153" s="36"/>
      <c r="DK153" s="36"/>
      <c r="DL153" s="36"/>
      <c r="DM153" s="36"/>
      <c r="DN153" s="36"/>
      <c r="DO153" s="36"/>
      <c r="DP153" s="36"/>
      <c r="DQ153" s="36"/>
      <c r="DR153" s="36"/>
      <c r="DS153" s="36"/>
      <c r="DT153" s="36"/>
      <c r="DU153" s="36"/>
      <c r="DV153" s="36"/>
      <c r="DW153" s="36"/>
      <c r="DX153" s="36"/>
      <c r="DY153" s="36"/>
      <c r="DZ153" s="36"/>
      <c r="EA153" s="36"/>
      <c r="EB153" s="36"/>
      <c r="EC153" s="36"/>
      <c r="ED153" s="36"/>
      <c r="EE153" s="36"/>
      <c r="EF153" s="36"/>
      <c r="EG153" s="36"/>
      <c r="EH153" s="36"/>
      <c r="EI153" s="36"/>
      <c r="EJ153" s="36"/>
      <c r="EK153" s="36"/>
      <c r="EL153" s="36"/>
      <c r="EM153" s="36"/>
      <c r="EN153" s="36"/>
      <c r="EO153" s="36"/>
      <c r="EP153" s="36"/>
      <c r="EQ153" s="36"/>
      <c r="ER153" s="36"/>
      <c r="ES153" s="36"/>
      <c r="ET153" s="36"/>
      <c r="EU153" s="36"/>
      <c r="EV153" s="36"/>
      <c r="EW153" s="36"/>
      <c r="EX153" s="36"/>
      <c r="EY153" s="36"/>
      <c r="EZ153" s="36"/>
      <c r="FA153" s="36"/>
      <c r="FB153" s="36"/>
      <c r="FC153" s="36"/>
      <c r="FD153" s="36"/>
      <c r="FE153" s="36"/>
      <c r="FF153" s="36"/>
      <c r="FG153" s="36"/>
      <c r="FH153" s="36"/>
      <c r="FI153" s="36"/>
      <c r="FJ153" s="36"/>
      <c r="FK153" s="36"/>
      <c r="FL153" s="36"/>
    </row>
    <row r="154" spans="1:174" s="44" customFormat="1" ht="16.5" customHeight="1" x14ac:dyDescent="0.3">
      <c r="A154" s="53"/>
      <c r="B154" s="47" t="s">
        <v>400</v>
      </c>
      <c r="C154" s="89"/>
      <c r="D154" s="88"/>
      <c r="E154" s="88"/>
      <c r="F154" s="88"/>
      <c r="G154" s="67"/>
      <c r="H154" s="67"/>
      <c r="I154" s="36"/>
      <c r="J154" s="36"/>
      <c r="K154" s="36"/>
      <c r="L154" s="36"/>
      <c r="M154" s="36"/>
      <c r="N154" s="36"/>
      <c r="O154" s="36"/>
      <c r="P154" s="36"/>
      <c r="Q154" s="36"/>
      <c r="R154" s="36"/>
      <c r="S154" s="36"/>
      <c r="T154" s="36"/>
      <c r="U154" s="36"/>
      <c r="V154" s="36"/>
      <c r="W154" s="36"/>
      <c r="X154" s="36"/>
      <c r="Y154" s="36"/>
      <c r="Z154" s="36"/>
      <c r="AA154" s="36"/>
      <c r="AB154" s="36"/>
      <c r="AC154" s="36"/>
      <c r="AD154" s="36"/>
      <c r="AE154" s="36"/>
      <c r="AF154" s="36"/>
      <c r="AG154" s="36"/>
      <c r="AH154" s="36"/>
      <c r="AI154" s="36"/>
      <c r="AJ154" s="36"/>
      <c r="AK154" s="36"/>
      <c r="AL154" s="36"/>
      <c r="AM154" s="36"/>
      <c r="AN154" s="36"/>
      <c r="AO154" s="36"/>
      <c r="AP154" s="36"/>
      <c r="AQ154" s="36"/>
      <c r="AR154" s="36"/>
      <c r="AS154" s="36"/>
      <c r="AT154" s="36"/>
      <c r="AU154" s="36"/>
      <c r="AV154" s="36"/>
      <c r="AW154" s="36"/>
      <c r="AX154" s="36"/>
      <c r="AY154" s="36"/>
      <c r="AZ154" s="36"/>
      <c r="BA154" s="36"/>
      <c r="BB154" s="36"/>
      <c r="BC154" s="36"/>
      <c r="BD154" s="36"/>
      <c r="BE154" s="36"/>
      <c r="BF154" s="36"/>
      <c r="BG154" s="36"/>
      <c r="BH154" s="36"/>
      <c r="BI154" s="36"/>
      <c r="BJ154" s="36"/>
      <c r="BK154" s="36"/>
      <c r="BL154" s="36"/>
      <c r="BM154" s="36"/>
      <c r="BN154" s="36"/>
      <c r="BO154" s="36"/>
      <c r="BP154" s="36"/>
      <c r="BQ154" s="36"/>
      <c r="BR154" s="36"/>
      <c r="BS154" s="36"/>
      <c r="BT154" s="36"/>
      <c r="BU154" s="36"/>
      <c r="BV154" s="36"/>
      <c r="BW154" s="36"/>
      <c r="BX154" s="36"/>
      <c r="BY154" s="36"/>
      <c r="BZ154" s="36"/>
      <c r="CA154" s="36"/>
      <c r="CB154" s="36"/>
      <c r="CC154" s="36"/>
      <c r="CD154" s="36"/>
      <c r="CE154" s="36"/>
      <c r="CF154" s="36"/>
      <c r="CG154" s="36"/>
      <c r="CH154" s="36"/>
      <c r="CI154" s="36"/>
      <c r="CJ154" s="36"/>
      <c r="CK154" s="36"/>
      <c r="CL154" s="36"/>
      <c r="CM154" s="36"/>
      <c r="CN154" s="36"/>
      <c r="CO154" s="36"/>
      <c r="CP154" s="36"/>
      <c r="CQ154" s="36"/>
      <c r="CR154" s="36"/>
      <c r="CS154" s="36"/>
      <c r="CT154" s="36"/>
      <c r="CU154" s="36"/>
      <c r="CV154" s="36"/>
      <c r="CW154" s="36"/>
      <c r="CX154" s="36"/>
      <c r="CY154" s="36"/>
      <c r="CZ154" s="36"/>
      <c r="DA154" s="36"/>
      <c r="DB154" s="36"/>
      <c r="DC154" s="36"/>
      <c r="DD154" s="36"/>
      <c r="DE154" s="36"/>
      <c r="DF154" s="36"/>
      <c r="DG154" s="36"/>
      <c r="DH154" s="36"/>
      <c r="DI154" s="36"/>
      <c r="DJ154" s="36"/>
      <c r="DK154" s="36"/>
      <c r="DL154" s="36"/>
      <c r="DM154" s="36"/>
      <c r="DN154" s="36"/>
      <c r="DO154" s="36"/>
      <c r="DP154" s="36"/>
      <c r="DQ154" s="36"/>
      <c r="DR154" s="36"/>
      <c r="DS154" s="36"/>
      <c r="DT154" s="36"/>
      <c r="DU154" s="36"/>
      <c r="DV154" s="36"/>
      <c r="DW154" s="36"/>
      <c r="DX154" s="36"/>
      <c r="DY154" s="36"/>
      <c r="DZ154" s="36"/>
      <c r="EA154" s="36"/>
      <c r="EB154" s="36"/>
      <c r="EC154" s="36"/>
      <c r="ED154" s="36"/>
      <c r="EE154" s="36"/>
      <c r="EF154" s="36"/>
      <c r="EG154" s="36"/>
      <c r="EH154" s="36"/>
      <c r="EI154" s="36"/>
      <c r="EJ154" s="36"/>
      <c r="EK154" s="36"/>
      <c r="EL154" s="36"/>
      <c r="EM154" s="36"/>
      <c r="EN154" s="36"/>
      <c r="EO154" s="36"/>
      <c r="EP154" s="36"/>
      <c r="EQ154" s="36"/>
      <c r="ER154" s="36"/>
      <c r="ES154" s="36"/>
      <c r="ET154" s="36"/>
      <c r="EU154" s="36"/>
      <c r="EV154" s="36"/>
      <c r="EW154" s="36"/>
      <c r="EX154" s="36"/>
      <c r="EY154" s="36"/>
      <c r="EZ154" s="36"/>
      <c r="FA154" s="36"/>
      <c r="FB154" s="36"/>
      <c r="FC154" s="36"/>
      <c r="FD154" s="36"/>
      <c r="FE154" s="36"/>
      <c r="FF154" s="36"/>
      <c r="FG154" s="36"/>
      <c r="FH154" s="36"/>
      <c r="FI154" s="36"/>
      <c r="FJ154" s="36"/>
      <c r="FK154" s="36"/>
      <c r="FL154" s="36"/>
    </row>
    <row r="155" spans="1:174" ht="16.5" customHeight="1" x14ac:dyDescent="0.3">
      <c r="A155" s="53"/>
      <c r="B155" s="47" t="s">
        <v>381</v>
      </c>
      <c r="C155" s="89"/>
      <c r="D155" s="88"/>
      <c r="E155" s="88"/>
      <c r="F155" s="88"/>
      <c r="G155" s="67"/>
      <c r="H155" s="67"/>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c r="AQ155" s="44"/>
      <c r="AR155" s="44"/>
      <c r="AS155" s="44"/>
      <c r="AT155" s="44"/>
      <c r="AU155" s="44"/>
      <c r="AV155" s="44"/>
      <c r="AW155" s="44"/>
      <c r="AX155" s="44"/>
      <c r="AY155" s="44"/>
      <c r="AZ155" s="44"/>
      <c r="BA155" s="44"/>
      <c r="BB155" s="44"/>
      <c r="BC155" s="44"/>
      <c r="BD155" s="44"/>
      <c r="BE155" s="44"/>
      <c r="BF155" s="44"/>
      <c r="BG155" s="44"/>
      <c r="BH155" s="44"/>
      <c r="BI155" s="44"/>
      <c r="BJ155" s="44"/>
      <c r="BK155" s="44"/>
      <c r="BL155" s="44"/>
      <c r="BM155" s="44"/>
      <c r="BN155" s="44"/>
      <c r="BO155" s="44"/>
      <c r="BP155" s="44"/>
      <c r="BQ155" s="44"/>
      <c r="BR155" s="44"/>
      <c r="BS155" s="44"/>
      <c r="BT155" s="44"/>
      <c r="BU155" s="44"/>
      <c r="BV155" s="44"/>
      <c r="BW155" s="44"/>
      <c r="BX155" s="44"/>
      <c r="BY155" s="44"/>
      <c r="BZ155" s="44"/>
      <c r="CA155" s="44"/>
      <c r="CB155" s="44"/>
      <c r="CC155" s="44"/>
      <c r="CD155" s="44"/>
      <c r="CE155" s="44"/>
      <c r="CF155" s="44"/>
      <c r="CG155" s="44"/>
      <c r="CH155" s="44"/>
      <c r="CI155" s="44"/>
      <c r="CJ155" s="44"/>
      <c r="CK155" s="44"/>
      <c r="CL155" s="44"/>
      <c r="CM155" s="44"/>
      <c r="CN155" s="44"/>
      <c r="CO155" s="44"/>
      <c r="CP155" s="44"/>
      <c r="CQ155" s="44"/>
      <c r="CR155" s="44"/>
      <c r="CS155" s="44"/>
      <c r="CT155" s="44"/>
      <c r="CU155" s="44"/>
      <c r="CV155" s="44"/>
      <c r="CW155" s="44"/>
      <c r="CX155" s="44"/>
      <c r="CY155" s="44"/>
      <c r="CZ155" s="44"/>
      <c r="DA155" s="44"/>
      <c r="DB155" s="44"/>
      <c r="DC155" s="44"/>
      <c r="DD155" s="44"/>
      <c r="DE155" s="44"/>
      <c r="DF155" s="44"/>
      <c r="DG155" s="44"/>
      <c r="DH155" s="44"/>
      <c r="DI155" s="44"/>
      <c r="DJ155" s="44"/>
      <c r="DK155" s="44"/>
      <c r="DL155" s="44"/>
      <c r="DM155" s="44"/>
      <c r="DN155" s="44"/>
      <c r="DO155" s="44"/>
      <c r="DP155" s="44"/>
      <c r="DQ155" s="44"/>
      <c r="DR155" s="44"/>
      <c r="DS155" s="44"/>
      <c r="DT155" s="44"/>
      <c r="DU155" s="44"/>
      <c r="DV155" s="44"/>
      <c r="DW155" s="44"/>
      <c r="DX155" s="44"/>
      <c r="DY155" s="44"/>
      <c r="DZ155" s="44"/>
      <c r="EA155" s="44"/>
      <c r="EB155" s="44"/>
      <c r="EC155" s="44"/>
      <c r="ED155" s="44"/>
      <c r="EE155" s="44"/>
      <c r="EF155" s="44"/>
      <c r="EG155" s="44"/>
      <c r="EH155" s="44"/>
      <c r="EI155" s="44"/>
      <c r="EJ155" s="44"/>
      <c r="EK155" s="44"/>
      <c r="EL155" s="44"/>
      <c r="EM155" s="44"/>
      <c r="EN155" s="44"/>
      <c r="EO155" s="44"/>
      <c r="EP155" s="44"/>
      <c r="EQ155" s="44"/>
      <c r="ER155" s="44"/>
      <c r="ES155" s="44"/>
      <c r="ET155" s="44"/>
      <c r="EU155" s="44"/>
      <c r="EV155" s="44"/>
      <c r="EW155" s="44"/>
      <c r="EX155" s="44"/>
      <c r="EY155" s="44"/>
      <c r="EZ155" s="44"/>
      <c r="FA155" s="44"/>
      <c r="FB155" s="44"/>
      <c r="FC155" s="44"/>
      <c r="FD155" s="44"/>
      <c r="FE155" s="44"/>
      <c r="FF155" s="44"/>
      <c r="FG155" s="44"/>
      <c r="FH155" s="44"/>
      <c r="FI155" s="44"/>
      <c r="FJ155" s="44"/>
      <c r="FK155" s="44"/>
      <c r="FM155" s="44"/>
      <c r="FN155" s="44"/>
      <c r="FO155" s="44"/>
      <c r="FP155" s="44"/>
      <c r="FQ155" s="44"/>
      <c r="FR155" s="44"/>
    </row>
    <row r="156" spans="1:174" x14ac:dyDescent="0.3">
      <c r="A156" s="46"/>
      <c r="B156" s="47" t="s">
        <v>401</v>
      </c>
      <c r="C156" s="89">
        <f t="shared" ref="C156:H156" si="56">C157+C158</f>
        <v>0</v>
      </c>
      <c r="D156" s="89">
        <f t="shared" si="56"/>
        <v>0</v>
      </c>
      <c r="E156" s="89">
        <f t="shared" si="56"/>
        <v>0</v>
      </c>
      <c r="F156" s="89">
        <f t="shared" si="56"/>
        <v>0</v>
      </c>
      <c r="G156" s="89">
        <f t="shared" si="56"/>
        <v>0</v>
      </c>
      <c r="H156" s="89">
        <f t="shared" si="56"/>
        <v>0</v>
      </c>
      <c r="I156" s="44"/>
      <c r="J156" s="44"/>
      <c r="K156" s="44"/>
      <c r="L156" s="44"/>
      <c r="M156" s="44"/>
      <c r="N156" s="44"/>
      <c r="O156" s="44"/>
      <c r="P156" s="44"/>
      <c r="Q156" s="44"/>
      <c r="R156" s="44"/>
      <c r="S156" s="44"/>
      <c r="T156" s="44"/>
      <c r="U156" s="44"/>
      <c r="V156" s="44"/>
      <c r="W156" s="44"/>
      <c r="X156" s="44"/>
      <c r="Y156" s="44"/>
      <c r="Z156" s="44"/>
      <c r="AA156" s="44"/>
      <c r="AB156" s="44"/>
      <c r="AC156" s="44"/>
      <c r="AD156" s="44"/>
      <c r="AE156" s="44"/>
      <c r="AF156" s="44"/>
      <c r="AG156" s="44"/>
      <c r="AH156" s="44"/>
      <c r="AI156" s="44"/>
      <c r="AJ156" s="44"/>
      <c r="AK156" s="44"/>
      <c r="AL156" s="44"/>
      <c r="AM156" s="44"/>
      <c r="AN156" s="44"/>
      <c r="AO156" s="44"/>
      <c r="AP156" s="44"/>
      <c r="AQ156" s="44"/>
      <c r="AR156" s="44"/>
      <c r="AS156" s="44"/>
      <c r="AT156" s="44"/>
      <c r="AU156" s="44"/>
      <c r="AV156" s="44"/>
      <c r="AW156" s="44"/>
      <c r="AX156" s="44"/>
      <c r="AY156" s="44"/>
      <c r="AZ156" s="44"/>
      <c r="BA156" s="44"/>
      <c r="BB156" s="44"/>
      <c r="BC156" s="44"/>
      <c r="BD156" s="44"/>
      <c r="BE156" s="44"/>
      <c r="BF156" s="44"/>
      <c r="BG156" s="44"/>
      <c r="BH156" s="44"/>
      <c r="BI156" s="44"/>
      <c r="BJ156" s="44"/>
      <c r="BK156" s="44"/>
      <c r="BL156" s="44"/>
      <c r="BM156" s="44"/>
      <c r="BN156" s="44"/>
      <c r="BO156" s="44"/>
      <c r="BP156" s="44"/>
      <c r="BQ156" s="44"/>
      <c r="BR156" s="44"/>
      <c r="BS156" s="44"/>
      <c r="BT156" s="44"/>
      <c r="BU156" s="44"/>
      <c r="BV156" s="44"/>
      <c r="BW156" s="44"/>
      <c r="BX156" s="44"/>
      <c r="BY156" s="44"/>
      <c r="BZ156" s="44"/>
      <c r="CA156" s="44"/>
      <c r="CB156" s="44"/>
      <c r="CC156" s="44"/>
      <c r="CD156" s="44"/>
      <c r="CE156" s="44"/>
      <c r="CF156" s="44"/>
      <c r="CG156" s="44"/>
      <c r="CH156" s="44"/>
      <c r="CI156" s="44"/>
      <c r="CJ156" s="44"/>
      <c r="CK156" s="44"/>
      <c r="CL156" s="44"/>
      <c r="CM156" s="44"/>
      <c r="CN156" s="44"/>
      <c r="CO156" s="44"/>
      <c r="CP156" s="44"/>
      <c r="CQ156" s="44"/>
      <c r="CR156" s="44"/>
      <c r="CS156" s="44"/>
      <c r="CT156" s="44"/>
      <c r="CU156" s="44"/>
      <c r="CV156" s="44"/>
      <c r="CW156" s="44"/>
      <c r="CX156" s="44"/>
      <c r="CY156" s="44"/>
      <c r="CZ156" s="44"/>
      <c r="DA156" s="44"/>
      <c r="DB156" s="44"/>
      <c r="DC156" s="44"/>
      <c r="DD156" s="44"/>
      <c r="DE156" s="44"/>
      <c r="DF156" s="44"/>
      <c r="DG156" s="44"/>
      <c r="DH156" s="44"/>
      <c r="DI156" s="44"/>
      <c r="DJ156" s="44"/>
      <c r="DK156" s="44"/>
      <c r="DL156" s="44"/>
      <c r="DM156" s="44"/>
      <c r="DN156" s="44"/>
      <c r="DO156" s="44"/>
      <c r="DP156" s="44"/>
      <c r="DQ156" s="44"/>
      <c r="DR156" s="44"/>
      <c r="DS156" s="44"/>
      <c r="DT156" s="44"/>
      <c r="DU156" s="44"/>
      <c r="DV156" s="44"/>
      <c r="DW156" s="44"/>
      <c r="DX156" s="44"/>
      <c r="DY156" s="44"/>
      <c r="DZ156" s="44"/>
      <c r="EA156" s="44"/>
      <c r="EB156" s="44"/>
      <c r="EC156" s="44"/>
      <c r="ED156" s="44"/>
      <c r="EE156" s="44"/>
      <c r="EF156" s="44"/>
      <c r="EG156" s="44"/>
      <c r="EH156" s="44"/>
      <c r="EI156" s="44"/>
      <c r="EJ156" s="44"/>
      <c r="EK156" s="44"/>
      <c r="EL156" s="44"/>
      <c r="EM156" s="44"/>
      <c r="EN156" s="44"/>
      <c r="EO156" s="44"/>
      <c r="EP156" s="44"/>
      <c r="EQ156" s="44"/>
      <c r="ER156" s="44"/>
      <c r="ES156" s="44"/>
      <c r="ET156" s="44"/>
      <c r="EU156" s="44"/>
      <c r="EV156" s="44"/>
      <c r="EW156" s="44"/>
      <c r="EX156" s="44"/>
      <c r="EY156" s="44"/>
      <c r="EZ156" s="44"/>
      <c r="FA156" s="44"/>
      <c r="FB156" s="44"/>
      <c r="FC156" s="44"/>
      <c r="FD156" s="44"/>
      <c r="FE156" s="44"/>
      <c r="FF156" s="44"/>
      <c r="FG156" s="44"/>
      <c r="FH156" s="44"/>
      <c r="FI156" s="44"/>
      <c r="FJ156" s="44"/>
      <c r="FK156" s="44"/>
      <c r="FM156" s="44"/>
      <c r="FN156" s="44"/>
      <c r="FO156" s="44"/>
      <c r="FP156" s="44"/>
      <c r="FQ156" s="44"/>
      <c r="FR156" s="44"/>
    </row>
    <row r="157" spans="1:174" x14ac:dyDescent="0.3">
      <c r="A157" s="53"/>
      <c r="B157" s="47" t="s">
        <v>368</v>
      </c>
      <c r="C157" s="89"/>
      <c r="D157" s="88"/>
      <c r="E157" s="88"/>
      <c r="F157" s="88"/>
      <c r="G157" s="67"/>
      <c r="H157" s="67"/>
      <c r="I157" s="44"/>
      <c r="J157" s="44"/>
      <c r="K157" s="44"/>
      <c r="L157" s="44"/>
      <c r="M157" s="44"/>
      <c r="N157" s="44"/>
      <c r="O157" s="44"/>
      <c r="P157" s="44"/>
      <c r="Q157" s="44"/>
      <c r="R157" s="44"/>
      <c r="S157" s="44"/>
      <c r="T157" s="44"/>
      <c r="U157" s="44"/>
      <c r="V157" s="44"/>
      <c r="W157" s="44"/>
      <c r="X157" s="44"/>
      <c r="Y157" s="44"/>
      <c r="Z157" s="44"/>
      <c r="AA157" s="44"/>
      <c r="AB157" s="44"/>
      <c r="AC157" s="44"/>
      <c r="AD157" s="44"/>
      <c r="AE157" s="44"/>
      <c r="AF157" s="44"/>
      <c r="AG157" s="44"/>
      <c r="AH157" s="44"/>
      <c r="AI157" s="44"/>
      <c r="AJ157" s="44"/>
      <c r="AK157" s="44"/>
      <c r="AL157" s="44"/>
      <c r="AM157" s="44"/>
      <c r="AN157" s="44"/>
      <c r="AO157" s="44"/>
      <c r="AP157" s="44"/>
      <c r="AQ157" s="44"/>
      <c r="AR157" s="44"/>
      <c r="AS157" s="44"/>
      <c r="AT157" s="44"/>
      <c r="AU157" s="44"/>
      <c r="AV157" s="44"/>
      <c r="AW157" s="44"/>
      <c r="AX157" s="44"/>
      <c r="AY157" s="44"/>
      <c r="AZ157" s="44"/>
      <c r="BA157" s="44"/>
      <c r="BB157" s="44"/>
      <c r="BC157" s="44"/>
      <c r="BD157" s="44"/>
      <c r="BE157" s="44"/>
      <c r="BF157" s="44"/>
      <c r="BG157" s="44"/>
      <c r="BH157" s="44"/>
      <c r="BI157" s="44"/>
      <c r="BJ157" s="44"/>
      <c r="BK157" s="44"/>
      <c r="BL157" s="44"/>
      <c r="BM157" s="44"/>
      <c r="BN157" s="44"/>
      <c r="BO157" s="44"/>
      <c r="BP157" s="44"/>
      <c r="BQ157" s="44"/>
      <c r="BR157" s="44"/>
      <c r="BS157" s="44"/>
      <c r="BT157" s="44"/>
      <c r="BU157" s="44"/>
      <c r="BV157" s="44"/>
      <c r="BW157" s="44"/>
      <c r="BX157" s="44"/>
      <c r="BY157" s="44"/>
      <c r="BZ157" s="44"/>
      <c r="CA157" s="44"/>
      <c r="CB157" s="44"/>
      <c r="CC157" s="44"/>
      <c r="CD157" s="44"/>
      <c r="CE157" s="44"/>
      <c r="CF157" s="44"/>
      <c r="CG157" s="44"/>
      <c r="CH157" s="44"/>
      <c r="CI157" s="44"/>
      <c r="CJ157" s="44"/>
      <c r="CK157" s="44"/>
      <c r="CL157" s="44"/>
      <c r="CM157" s="44"/>
      <c r="CN157" s="44"/>
      <c r="CO157" s="44"/>
      <c r="CP157" s="44"/>
      <c r="CQ157" s="44"/>
      <c r="CR157" s="44"/>
      <c r="CS157" s="44"/>
      <c r="CT157" s="44"/>
      <c r="CU157" s="44"/>
      <c r="CV157" s="44"/>
      <c r="CW157" s="44"/>
      <c r="CX157" s="44"/>
      <c r="CY157" s="44"/>
      <c r="CZ157" s="44"/>
      <c r="DA157" s="44"/>
      <c r="DB157" s="44"/>
      <c r="DC157" s="44"/>
      <c r="DD157" s="44"/>
      <c r="DE157" s="44"/>
      <c r="DF157" s="44"/>
      <c r="DG157" s="44"/>
      <c r="DH157" s="44"/>
      <c r="DI157" s="44"/>
      <c r="DJ157" s="44"/>
      <c r="DK157" s="44"/>
      <c r="DL157" s="44"/>
      <c r="DM157" s="44"/>
      <c r="DN157" s="44"/>
      <c r="DO157" s="44"/>
      <c r="DP157" s="44"/>
      <c r="DQ157" s="44"/>
      <c r="DR157" s="44"/>
      <c r="DS157" s="44"/>
      <c r="DT157" s="44"/>
      <c r="DU157" s="44"/>
      <c r="DV157" s="44"/>
      <c r="DW157" s="44"/>
      <c r="DX157" s="44"/>
      <c r="DY157" s="44"/>
      <c r="DZ157" s="44"/>
      <c r="EA157" s="44"/>
      <c r="EB157" s="44"/>
      <c r="EC157" s="44"/>
      <c r="ED157" s="44"/>
      <c r="EE157" s="44"/>
      <c r="EF157" s="44"/>
      <c r="EG157" s="44"/>
      <c r="EH157" s="44"/>
      <c r="EI157" s="44"/>
      <c r="EJ157" s="44"/>
      <c r="EK157" s="44"/>
      <c r="EL157" s="44"/>
      <c r="EM157" s="44"/>
      <c r="EN157" s="44"/>
      <c r="EO157" s="44"/>
      <c r="EP157" s="44"/>
      <c r="EQ157" s="44"/>
      <c r="ER157" s="44"/>
      <c r="ES157" s="44"/>
      <c r="ET157" s="44"/>
      <c r="EU157" s="44"/>
      <c r="EV157" s="44"/>
      <c r="EW157" s="44"/>
      <c r="EX157" s="44"/>
      <c r="EY157" s="44"/>
      <c r="EZ157" s="44"/>
      <c r="FA157" s="44"/>
      <c r="FB157" s="44"/>
      <c r="FC157" s="44"/>
      <c r="FD157" s="44"/>
      <c r="FE157" s="44"/>
      <c r="FF157" s="44"/>
      <c r="FG157" s="44"/>
      <c r="FH157" s="44"/>
      <c r="FI157" s="44"/>
      <c r="FJ157" s="44"/>
      <c r="FK157" s="44"/>
    </row>
    <row r="158" spans="1:174" ht="60" x14ac:dyDescent="0.3">
      <c r="A158" s="53"/>
      <c r="B158" s="47" t="s">
        <v>370</v>
      </c>
      <c r="C158" s="89"/>
      <c r="D158" s="88"/>
      <c r="E158" s="88"/>
      <c r="F158" s="88"/>
      <c r="G158" s="67"/>
      <c r="H158" s="67"/>
      <c r="I158" s="44"/>
      <c r="J158" s="44"/>
      <c r="K158" s="44"/>
      <c r="L158" s="44"/>
      <c r="M158" s="44"/>
      <c r="N158" s="44"/>
      <c r="O158" s="44"/>
      <c r="P158" s="44"/>
      <c r="Q158" s="44"/>
      <c r="R158" s="44"/>
      <c r="S158" s="44"/>
      <c r="T158" s="44"/>
      <c r="U158" s="44"/>
      <c r="V158" s="44"/>
      <c r="W158" s="44"/>
      <c r="X158" s="44"/>
      <c r="Y158" s="44"/>
      <c r="Z158" s="44"/>
      <c r="AA158" s="44"/>
      <c r="AB158" s="44"/>
      <c r="AC158" s="44"/>
      <c r="AD158" s="44"/>
      <c r="AE158" s="44"/>
      <c r="AF158" s="44"/>
      <c r="AG158" s="44"/>
      <c r="AH158" s="44"/>
      <c r="AI158" s="44"/>
      <c r="AJ158" s="44"/>
      <c r="AK158" s="44"/>
      <c r="AL158" s="44"/>
      <c r="AM158" s="44"/>
      <c r="AN158" s="44"/>
      <c r="AO158" s="44"/>
      <c r="AP158" s="44"/>
      <c r="AQ158" s="44"/>
      <c r="AR158" s="44"/>
      <c r="AS158" s="44"/>
      <c r="AT158" s="44"/>
      <c r="AU158" s="44"/>
      <c r="AV158" s="44"/>
      <c r="AW158" s="44"/>
      <c r="AX158" s="44"/>
      <c r="AY158" s="44"/>
      <c r="AZ158" s="44"/>
      <c r="BA158" s="44"/>
      <c r="BB158" s="44"/>
      <c r="BC158" s="44"/>
      <c r="BD158" s="44"/>
      <c r="BE158" s="44"/>
      <c r="BF158" s="44"/>
      <c r="BG158" s="44"/>
      <c r="BH158" s="44"/>
      <c r="BI158" s="44"/>
      <c r="BJ158" s="44"/>
      <c r="BK158" s="44"/>
      <c r="BL158" s="44"/>
      <c r="BM158" s="44"/>
      <c r="BN158" s="44"/>
      <c r="BO158" s="44"/>
      <c r="BP158" s="44"/>
      <c r="BQ158" s="44"/>
      <c r="BR158" s="44"/>
      <c r="BS158" s="44"/>
      <c r="BT158" s="44"/>
      <c r="BU158" s="44"/>
      <c r="BV158" s="44"/>
      <c r="BW158" s="44"/>
      <c r="BX158" s="44"/>
      <c r="BY158" s="44"/>
      <c r="BZ158" s="44"/>
      <c r="CA158" s="44"/>
      <c r="CB158" s="44"/>
      <c r="CC158" s="44"/>
      <c r="CD158" s="44"/>
      <c r="CE158" s="44"/>
      <c r="CF158" s="44"/>
      <c r="CG158" s="44"/>
      <c r="CH158" s="44"/>
      <c r="CI158" s="44"/>
      <c r="CJ158" s="44"/>
      <c r="CK158" s="44"/>
      <c r="CL158" s="44"/>
      <c r="CM158" s="44"/>
      <c r="CN158" s="44"/>
      <c r="CO158" s="44"/>
      <c r="CP158" s="44"/>
      <c r="CQ158" s="44"/>
      <c r="CR158" s="44"/>
      <c r="CS158" s="44"/>
      <c r="CT158" s="44"/>
      <c r="CU158" s="44"/>
      <c r="CV158" s="44"/>
      <c r="CW158" s="44"/>
      <c r="CX158" s="44"/>
      <c r="CY158" s="44"/>
      <c r="CZ158" s="44"/>
      <c r="DA158" s="44"/>
      <c r="DB158" s="44"/>
      <c r="DC158" s="44"/>
      <c r="DD158" s="44"/>
      <c r="DE158" s="44"/>
      <c r="DF158" s="44"/>
      <c r="DG158" s="44"/>
      <c r="DH158" s="44"/>
      <c r="DI158" s="44"/>
      <c r="DJ158" s="44"/>
      <c r="DK158" s="44"/>
      <c r="DL158" s="44"/>
      <c r="DM158" s="44"/>
      <c r="DN158" s="44"/>
      <c r="DO158" s="44"/>
      <c r="DP158" s="44"/>
      <c r="DQ158" s="44"/>
      <c r="DR158" s="44"/>
      <c r="DS158" s="44"/>
      <c r="DT158" s="44"/>
      <c r="DU158" s="44"/>
      <c r="DV158" s="44"/>
      <c r="DW158" s="44"/>
      <c r="DX158" s="44"/>
      <c r="DY158" s="44"/>
      <c r="DZ158" s="44"/>
      <c r="EA158" s="44"/>
      <c r="EB158" s="44"/>
      <c r="EC158" s="44"/>
      <c r="ED158" s="44"/>
      <c r="EE158" s="44"/>
      <c r="EF158" s="44"/>
      <c r="EG158" s="44"/>
      <c r="EH158" s="44"/>
      <c r="EI158" s="44"/>
      <c r="EJ158" s="44"/>
      <c r="EK158" s="44"/>
      <c r="EL158" s="44"/>
      <c r="EM158" s="44"/>
      <c r="EN158" s="44"/>
      <c r="EO158" s="44"/>
      <c r="EP158" s="44"/>
      <c r="EQ158" s="44"/>
      <c r="ER158" s="44"/>
      <c r="ES158" s="44"/>
      <c r="ET158" s="44"/>
      <c r="EU158" s="44"/>
      <c r="EV158" s="44"/>
      <c r="EW158" s="44"/>
      <c r="EX158" s="44"/>
      <c r="EY158" s="44"/>
      <c r="EZ158" s="44"/>
      <c r="FA158" s="44"/>
      <c r="FB158" s="44"/>
      <c r="FC158" s="44"/>
      <c r="FD158" s="44"/>
      <c r="FE158" s="44"/>
      <c r="FF158" s="44"/>
      <c r="FG158" s="44"/>
      <c r="FH158" s="44"/>
      <c r="FI158" s="44"/>
      <c r="FJ158" s="44"/>
      <c r="FK158" s="44"/>
    </row>
    <row r="159" spans="1:174" ht="45" x14ac:dyDescent="0.3">
      <c r="A159" s="53"/>
      <c r="B159" s="61" t="s">
        <v>510</v>
      </c>
      <c r="C159" s="89"/>
      <c r="D159" s="88"/>
      <c r="E159" s="88"/>
      <c r="F159" s="88"/>
      <c r="G159" s="67"/>
      <c r="H159" s="67"/>
      <c r="I159" s="44"/>
      <c r="J159" s="44"/>
      <c r="K159" s="44"/>
      <c r="L159" s="44"/>
      <c r="M159" s="44"/>
      <c r="N159" s="44"/>
      <c r="O159" s="44"/>
      <c r="P159" s="44"/>
      <c r="Q159" s="44"/>
      <c r="R159" s="44"/>
      <c r="S159" s="44"/>
      <c r="T159" s="44"/>
      <c r="U159" s="44"/>
      <c r="V159" s="44"/>
      <c r="W159" s="44"/>
      <c r="X159" s="44"/>
      <c r="Y159" s="44"/>
      <c r="Z159" s="44"/>
      <c r="AA159" s="44"/>
      <c r="AB159" s="44"/>
      <c r="AC159" s="44"/>
      <c r="AD159" s="44"/>
      <c r="AE159" s="44"/>
      <c r="AF159" s="44"/>
      <c r="AG159" s="44"/>
      <c r="AH159" s="44"/>
      <c r="AI159" s="44"/>
      <c r="AJ159" s="44"/>
      <c r="AK159" s="44"/>
      <c r="AL159" s="44"/>
      <c r="AM159" s="44"/>
      <c r="AN159" s="44"/>
      <c r="AO159" s="44"/>
      <c r="AP159" s="44"/>
      <c r="AQ159" s="44"/>
      <c r="AR159" s="44"/>
      <c r="AS159" s="44"/>
      <c r="AT159" s="44"/>
      <c r="AU159" s="44"/>
      <c r="AV159" s="44"/>
      <c r="AW159" s="44"/>
      <c r="AX159" s="44"/>
      <c r="AY159" s="44"/>
      <c r="AZ159" s="44"/>
      <c r="BA159" s="44"/>
      <c r="BB159" s="44"/>
      <c r="BC159" s="44"/>
      <c r="BD159" s="44"/>
      <c r="BE159" s="44"/>
      <c r="BF159" s="44"/>
      <c r="BG159" s="44"/>
      <c r="BH159" s="44"/>
      <c r="BI159" s="44"/>
      <c r="BJ159" s="44"/>
      <c r="BK159" s="44"/>
      <c r="BL159" s="44"/>
      <c r="BM159" s="44"/>
      <c r="BN159" s="44"/>
      <c r="BO159" s="44"/>
      <c r="BP159" s="44"/>
      <c r="BQ159" s="44"/>
      <c r="BR159" s="44"/>
      <c r="BS159" s="44"/>
      <c r="BT159" s="44"/>
      <c r="BU159" s="44"/>
      <c r="BV159" s="44"/>
      <c r="BW159" s="44"/>
      <c r="BX159" s="44"/>
      <c r="BY159" s="44"/>
      <c r="BZ159" s="44"/>
      <c r="CA159" s="44"/>
      <c r="CB159" s="44"/>
      <c r="CC159" s="44"/>
      <c r="CD159" s="44"/>
      <c r="CE159" s="44"/>
      <c r="CF159" s="44"/>
      <c r="CG159" s="44"/>
      <c r="CH159" s="44"/>
      <c r="CI159" s="44"/>
      <c r="CJ159" s="44"/>
      <c r="CK159" s="44"/>
      <c r="CL159" s="44"/>
      <c r="CM159" s="44"/>
      <c r="CN159" s="44"/>
      <c r="CO159" s="44"/>
      <c r="CP159" s="44"/>
      <c r="CQ159" s="44"/>
      <c r="CR159" s="44"/>
      <c r="CS159" s="44"/>
      <c r="CT159" s="44"/>
      <c r="CU159" s="44"/>
      <c r="CV159" s="44"/>
      <c r="CW159" s="44"/>
      <c r="CX159" s="44"/>
      <c r="CY159" s="44"/>
      <c r="CZ159" s="44"/>
      <c r="DA159" s="44"/>
      <c r="DB159" s="44"/>
      <c r="DC159" s="44"/>
      <c r="DD159" s="44"/>
      <c r="DE159" s="44"/>
      <c r="DF159" s="44"/>
      <c r="DG159" s="44"/>
      <c r="DH159" s="44"/>
      <c r="DI159" s="44"/>
      <c r="DJ159" s="44"/>
      <c r="DK159" s="44"/>
      <c r="DL159" s="44"/>
      <c r="DM159" s="44"/>
      <c r="DN159" s="44"/>
      <c r="DO159" s="44"/>
      <c r="DP159" s="44"/>
      <c r="DQ159" s="44"/>
      <c r="DR159" s="44"/>
      <c r="DS159" s="44"/>
      <c r="DT159" s="44"/>
      <c r="DU159" s="44"/>
      <c r="DV159" s="44"/>
      <c r="DW159" s="44"/>
      <c r="DX159" s="44"/>
      <c r="DY159" s="44"/>
      <c r="DZ159" s="44"/>
      <c r="EA159" s="44"/>
      <c r="EB159" s="44"/>
      <c r="EC159" s="44"/>
      <c r="ED159" s="44"/>
      <c r="EE159" s="44"/>
      <c r="EF159" s="44"/>
      <c r="EG159" s="44"/>
      <c r="EH159" s="44"/>
      <c r="EI159" s="44"/>
      <c r="EJ159" s="44"/>
      <c r="EK159" s="44"/>
      <c r="EL159" s="44"/>
      <c r="EM159" s="44"/>
      <c r="EN159" s="44"/>
      <c r="EO159" s="44"/>
      <c r="EP159" s="44"/>
      <c r="EQ159" s="44"/>
      <c r="ER159" s="44"/>
      <c r="ES159" s="44"/>
      <c r="ET159" s="44"/>
      <c r="EU159" s="44"/>
      <c r="EV159" s="44"/>
      <c r="EW159" s="44"/>
      <c r="EX159" s="44"/>
      <c r="EY159" s="44"/>
      <c r="EZ159" s="44"/>
      <c r="FA159" s="44"/>
      <c r="FB159" s="44"/>
      <c r="FC159" s="44"/>
      <c r="FD159" s="44"/>
      <c r="FE159" s="44"/>
      <c r="FF159" s="44"/>
      <c r="FG159" s="44"/>
      <c r="FH159" s="44"/>
      <c r="FI159" s="44"/>
      <c r="FJ159" s="44"/>
      <c r="FK159" s="44"/>
    </row>
    <row r="160" spans="1:174" ht="30" x14ac:dyDescent="0.3">
      <c r="A160" s="53"/>
      <c r="B160" s="61" t="s">
        <v>402</v>
      </c>
      <c r="C160" s="89"/>
      <c r="D160" s="88"/>
      <c r="E160" s="88"/>
      <c r="F160" s="88"/>
      <c r="G160" s="67"/>
      <c r="H160" s="67"/>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44"/>
      <c r="AS160" s="44"/>
      <c r="AT160" s="44"/>
      <c r="AU160" s="44"/>
      <c r="AV160" s="44"/>
      <c r="AW160" s="44"/>
      <c r="AX160" s="44"/>
      <c r="AY160" s="44"/>
      <c r="AZ160" s="44"/>
      <c r="BA160" s="44"/>
      <c r="BB160" s="44"/>
      <c r="BC160" s="44"/>
      <c r="BD160" s="44"/>
      <c r="BE160" s="44"/>
      <c r="BF160" s="44"/>
      <c r="BG160" s="44"/>
      <c r="BH160" s="44"/>
      <c r="BI160" s="44"/>
      <c r="BJ160" s="44"/>
      <c r="BK160" s="44"/>
      <c r="BL160" s="44"/>
      <c r="BM160" s="44"/>
      <c r="BN160" s="44"/>
      <c r="BO160" s="44"/>
      <c r="BP160" s="44"/>
      <c r="BQ160" s="44"/>
      <c r="BR160" s="44"/>
      <c r="BS160" s="44"/>
      <c r="BT160" s="44"/>
      <c r="BU160" s="44"/>
      <c r="BV160" s="44"/>
      <c r="BW160" s="44"/>
      <c r="BX160" s="44"/>
      <c r="BY160" s="44"/>
      <c r="BZ160" s="44"/>
      <c r="CA160" s="44"/>
      <c r="CB160" s="44"/>
      <c r="CC160" s="44"/>
      <c r="CD160" s="44"/>
      <c r="CE160" s="44"/>
      <c r="CF160" s="44"/>
      <c r="CG160" s="44"/>
      <c r="CH160" s="44"/>
      <c r="CI160" s="44"/>
      <c r="CJ160" s="44"/>
      <c r="CK160" s="44"/>
      <c r="CL160" s="44"/>
      <c r="CM160" s="44"/>
      <c r="CN160" s="44"/>
      <c r="CO160" s="44"/>
      <c r="CP160" s="44"/>
      <c r="CQ160" s="44"/>
      <c r="CR160" s="44"/>
      <c r="CS160" s="44"/>
      <c r="CT160" s="44"/>
      <c r="CU160" s="44"/>
      <c r="CV160" s="44"/>
      <c r="CW160" s="44"/>
      <c r="CX160" s="44"/>
      <c r="CY160" s="44"/>
      <c r="CZ160" s="44"/>
      <c r="DA160" s="44"/>
      <c r="DB160" s="44"/>
      <c r="DC160" s="44"/>
      <c r="DD160" s="44"/>
      <c r="DE160" s="44"/>
      <c r="DF160" s="44"/>
      <c r="DG160" s="44"/>
      <c r="DH160" s="44"/>
      <c r="DI160" s="44"/>
      <c r="DJ160" s="44"/>
      <c r="DK160" s="44"/>
      <c r="DL160" s="44"/>
      <c r="DM160" s="44"/>
      <c r="DN160" s="44"/>
      <c r="DO160" s="44"/>
      <c r="DP160" s="44"/>
      <c r="DQ160" s="44"/>
      <c r="DR160" s="44"/>
      <c r="DS160" s="44"/>
      <c r="DT160" s="44"/>
      <c r="DU160" s="44"/>
      <c r="DV160" s="44"/>
      <c r="DW160" s="44"/>
      <c r="DX160" s="44"/>
      <c r="DY160" s="44"/>
      <c r="DZ160" s="44"/>
      <c r="EA160" s="44"/>
      <c r="EB160" s="44"/>
      <c r="EC160" s="44"/>
      <c r="ED160" s="44"/>
      <c r="EE160" s="44"/>
      <c r="EF160" s="44"/>
      <c r="EG160" s="44"/>
      <c r="EH160" s="44"/>
      <c r="EI160" s="44"/>
      <c r="EJ160" s="44"/>
      <c r="EK160" s="44"/>
      <c r="EL160" s="44"/>
      <c r="EM160" s="44"/>
      <c r="EN160" s="44"/>
      <c r="EO160" s="44"/>
      <c r="EP160" s="44"/>
      <c r="EQ160" s="44"/>
      <c r="ER160" s="44"/>
      <c r="ES160" s="44"/>
      <c r="ET160" s="44"/>
      <c r="EU160" s="44"/>
      <c r="EV160" s="44"/>
      <c r="EW160" s="44"/>
      <c r="EX160" s="44"/>
      <c r="EY160" s="44"/>
      <c r="EZ160" s="44"/>
      <c r="FA160" s="44"/>
      <c r="FB160" s="44"/>
      <c r="FC160" s="44"/>
      <c r="FD160" s="44"/>
      <c r="FE160" s="44"/>
      <c r="FF160" s="44"/>
      <c r="FG160" s="44"/>
      <c r="FH160" s="44"/>
      <c r="FI160" s="44"/>
      <c r="FJ160" s="44"/>
      <c r="FK160" s="44"/>
      <c r="FL160" s="44"/>
    </row>
    <row r="161" spans="1:174" s="44" customFormat="1" ht="30" x14ac:dyDescent="0.3">
      <c r="A161" s="53"/>
      <c r="B161" s="62" t="s">
        <v>403</v>
      </c>
      <c r="C161" s="89">
        <f t="shared" ref="C161:H161" si="57">C162+C165+C166+C169</f>
        <v>0</v>
      </c>
      <c r="D161" s="89">
        <f t="shared" si="57"/>
        <v>0</v>
      </c>
      <c r="E161" s="89">
        <f t="shared" si="57"/>
        <v>0</v>
      </c>
      <c r="F161" s="89">
        <f t="shared" si="57"/>
        <v>0</v>
      </c>
      <c r="G161" s="89">
        <f t="shared" si="57"/>
        <v>0</v>
      </c>
      <c r="H161" s="89">
        <f t="shared" si="57"/>
        <v>0</v>
      </c>
      <c r="FM161" s="36"/>
      <c r="FN161" s="36"/>
      <c r="FO161" s="36"/>
      <c r="FP161" s="36"/>
      <c r="FQ161" s="36"/>
      <c r="FR161" s="36"/>
    </row>
    <row r="162" spans="1:174" s="44" customFormat="1" x14ac:dyDescent="0.3">
      <c r="A162" s="53"/>
      <c r="B162" s="63" t="s">
        <v>404</v>
      </c>
      <c r="C162" s="89">
        <f t="shared" ref="C162:H162" si="58">C163+C164</f>
        <v>0</v>
      </c>
      <c r="D162" s="89">
        <f t="shared" si="58"/>
        <v>0</v>
      </c>
      <c r="E162" s="89">
        <f t="shared" si="58"/>
        <v>0</v>
      </c>
      <c r="F162" s="89">
        <f t="shared" si="58"/>
        <v>0</v>
      </c>
      <c r="G162" s="89">
        <f t="shared" si="58"/>
        <v>0</v>
      </c>
      <c r="H162" s="89">
        <f t="shared" si="58"/>
        <v>0</v>
      </c>
      <c r="FM162" s="36"/>
      <c r="FN162" s="36"/>
      <c r="FO162" s="36"/>
      <c r="FP162" s="36"/>
      <c r="FQ162" s="36"/>
      <c r="FR162" s="36"/>
    </row>
    <row r="163" spans="1:174" x14ac:dyDescent="0.3">
      <c r="A163" s="53"/>
      <c r="B163" s="63" t="s">
        <v>368</v>
      </c>
      <c r="C163" s="89"/>
      <c r="D163" s="88"/>
      <c r="E163" s="88"/>
      <c r="F163" s="88"/>
      <c r="G163" s="67"/>
      <c r="H163" s="67"/>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4"/>
      <c r="AY163" s="44"/>
      <c r="AZ163" s="44"/>
      <c r="BA163" s="44"/>
      <c r="BB163" s="44"/>
      <c r="BC163" s="44"/>
      <c r="BD163" s="44"/>
      <c r="BE163" s="44"/>
      <c r="BF163" s="44"/>
      <c r="BG163" s="44"/>
      <c r="BH163" s="44"/>
      <c r="BI163" s="44"/>
      <c r="BJ163" s="44"/>
      <c r="BK163" s="44"/>
      <c r="BL163" s="44"/>
      <c r="BM163" s="44"/>
      <c r="BN163" s="44"/>
      <c r="BO163" s="44"/>
      <c r="BP163" s="44"/>
      <c r="BQ163" s="44"/>
      <c r="BR163" s="44"/>
      <c r="BS163" s="44"/>
      <c r="BT163" s="44"/>
      <c r="BU163" s="44"/>
      <c r="BV163" s="44"/>
      <c r="BW163" s="44"/>
      <c r="BX163" s="44"/>
      <c r="BY163" s="44"/>
      <c r="BZ163" s="44"/>
      <c r="CA163" s="44"/>
      <c r="CB163" s="44"/>
      <c r="CC163" s="44"/>
      <c r="CD163" s="44"/>
      <c r="CE163" s="44"/>
      <c r="CF163" s="44"/>
      <c r="CG163" s="44"/>
      <c r="CH163" s="44"/>
      <c r="CI163" s="44"/>
      <c r="CJ163" s="44"/>
      <c r="CK163" s="44"/>
      <c r="CL163" s="44"/>
      <c r="CM163" s="44"/>
      <c r="CN163" s="44"/>
      <c r="CO163" s="44"/>
      <c r="CP163" s="44"/>
      <c r="CQ163" s="44"/>
      <c r="CR163" s="44"/>
      <c r="CS163" s="44"/>
      <c r="CT163" s="44"/>
      <c r="CU163" s="44"/>
      <c r="CV163" s="44"/>
      <c r="CW163" s="44"/>
      <c r="CX163" s="44"/>
      <c r="CY163" s="44"/>
      <c r="CZ163" s="44"/>
      <c r="DA163" s="44"/>
      <c r="DB163" s="44"/>
      <c r="DC163" s="44"/>
      <c r="DD163" s="44"/>
      <c r="DE163" s="44"/>
      <c r="DF163" s="44"/>
      <c r="DG163" s="44"/>
      <c r="DH163" s="44"/>
      <c r="DI163" s="44"/>
      <c r="DJ163" s="44"/>
      <c r="DK163" s="44"/>
      <c r="DL163" s="44"/>
      <c r="DM163" s="44"/>
      <c r="DN163" s="44"/>
      <c r="DO163" s="44"/>
      <c r="DP163" s="44"/>
      <c r="DQ163" s="44"/>
      <c r="DR163" s="44"/>
      <c r="DS163" s="44"/>
      <c r="DT163" s="44"/>
      <c r="DU163" s="44"/>
      <c r="DV163" s="44"/>
      <c r="DW163" s="44"/>
      <c r="DX163" s="44"/>
      <c r="DY163" s="44"/>
      <c r="DZ163" s="44"/>
      <c r="EA163" s="44"/>
      <c r="EB163" s="44"/>
      <c r="EC163" s="44"/>
      <c r="ED163" s="44"/>
      <c r="EE163" s="44"/>
      <c r="EF163" s="44"/>
      <c r="EG163" s="44"/>
      <c r="EH163" s="44"/>
      <c r="EI163" s="44"/>
      <c r="EJ163" s="44"/>
      <c r="EK163" s="44"/>
      <c r="EL163" s="44"/>
      <c r="EM163" s="44"/>
      <c r="EN163" s="44"/>
      <c r="EO163" s="44"/>
      <c r="EP163" s="44"/>
      <c r="EQ163" s="44"/>
      <c r="ER163" s="44"/>
      <c r="ES163" s="44"/>
      <c r="ET163" s="44"/>
      <c r="EU163" s="44"/>
      <c r="EV163" s="44"/>
      <c r="EW163" s="44"/>
      <c r="EX163" s="44"/>
      <c r="EY163" s="44"/>
      <c r="EZ163" s="44"/>
      <c r="FA163" s="44"/>
      <c r="FB163" s="44"/>
      <c r="FC163" s="44"/>
      <c r="FD163" s="44"/>
      <c r="FE163" s="44"/>
      <c r="FF163" s="44"/>
      <c r="FG163" s="44"/>
      <c r="FH163" s="44"/>
      <c r="FI163" s="44"/>
      <c r="FJ163" s="44"/>
      <c r="FK163" s="44"/>
      <c r="FL163" s="44"/>
      <c r="FM163" s="44"/>
      <c r="FN163" s="44"/>
      <c r="FO163" s="44"/>
      <c r="FP163" s="44"/>
      <c r="FQ163" s="44"/>
      <c r="FR163" s="44"/>
    </row>
    <row r="164" spans="1:174" ht="60" x14ac:dyDescent="0.3">
      <c r="A164" s="46"/>
      <c r="B164" s="63" t="s">
        <v>370</v>
      </c>
      <c r="C164" s="89"/>
      <c r="D164" s="88"/>
      <c r="E164" s="88"/>
      <c r="F164" s="88"/>
      <c r="G164" s="67"/>
      <c r="H164" s="67"/>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c r="AI164" s="44"/>
      <c r="AJ164" s="44"/>
      <c r="AK164" s="44"/>
      <c r="AL164" s="44"/>
      <c r="AM164" s="44"/>
      <c r="AN164" s="44"/>
      <c r="AO164" s="44"/>
      <c r="AP164" s="44"/>
      <c r="AQ164" s="44"/>
      <c r="AR164" s="44"/>
      <c r="AS164" s="44"/>
      <c r="AT164" s="44"/>
      <c r="AU164" s="44"/>
      <c r="AV164" s="44"/>
      <c r="AW164" s="44"/>
      <c r="AX164" s="44"/>
      <c r="AY164" s="44"/>
      <c r="AZ164" s="44"/>
      <c r="BA164" s="44"/>
      <c r="BB164" s="44"/>
      <c r="BC164" s="44"/>
      <c r="BD164" s="44"/>
      <c r="BE164" s="44"/>
      <c r="BF164" s="44"/>
      <c r="BG164" s="44"/>
      <c r="BH164" s="44"/>
      <c r="BI164" s="44"/>
      <c r="BJ164" s="44"/>
      <c r="BK164" s="44"/>
      <c r="BL164" s="44"/>
      <c r="BM164" s="44"/>
      <c r="BN164" s="44"/>
      <c r="BO164" s="44"/>
      <c r="BP164" s="44"/>
      <c r="BQ164" s="44"/>
      <c r="BR164" s="44"/>
      <c r="BS164" s="44"/>
      <c r="BT164" s="44"/>
      <c r="BU164" s="44"/>
      <c r="BV164" s="44"/>
      <c r="BW164" s="44"/>
      <c r="BX164" s="44"/>
      <c r="BY164" s="44"/>
      <c r="BZ164" s="44"/>
      <c r="CA164" s="44"/>
      <c r="CB164" s="44"/>
      <c r="CC164" s="44"/>
      <c r="CD164" s="44"/>
      <c r="CE164" s="44"/>
      <c r="CF164" s="44"/>
      <c r="CG164" s="44"/>
      <c r="CH164" s="44"/>
      <c r="CI164" s="44"/>
      <c r="CJ164" s="44"/>
      <c r="CK164" s="44"/>
      <c r="CL164" s="44"/>
      <c r="CM164" s="44"/>
      <c r="CN164" s="44"/>
      <c r="CO164" s="44"/>
      <c r="CP164" s="44"/>
      <c r="CQ164" s="44"/>
      <c r="CR164" s="44"/>
      <c r="CS164" s="44"/>
      <c r="CT164" s="44"/>
      <c r="CU164" s="44"/>
      <c r="CV164" s="44"/>
      <c r="CW164" s="44"/>
      <c r="CX164" s="44"/>
      <c r="CY164" s="44"/>
      <c r="CZ164" s="44"/>
      <c r="DA164" s="44"/>
      <c r="DB164" s="44"/>
      <c r="DC164" s="44"/>
      <c r="DD164" s="44"/>
      <c r="DE164" s="44"/>
      <c r="DF164" s="44"/>
      <c r="DG164" s="44"/>
      <c r="DH164" s="44"/>
      <c r="DI164" s="44"/>
      <c r="DJ164" s="44"/>
      <c r="DK164" s="44"/>
      <c r="DL164" s="44"/>
      <c r="DM164" s="44"/>
      <c r="DN164" s="44"/>
      <c r="DO164" s="44"/>
      <c r="DP164" s="44"/>
      <c r="DQ164" s="44"/>
      <c r="DR164" s="44"/>
      <c r="DS164" s="44"/>
      <c r="DT164" s="44"/>
      <c r="DU164" s="44"/>
      <c r="DV164" s="44"/>
      <c r="DW164" s="44"/>
      <c r="DX164" s="44"/>
      <c r="DY164" s="44"/>
      <c r="DZ164" s="44"/>
      <c r="EA164" s="44"/>
      <c r="EB164" s="44"/>
      <c r="EC164" s="44"/>
      <c r="ED164" s="44"/>
      <c r="EE164" s="44"/>
      <c r="EF164" s="44"/>
      <c r="EG164" s="44"/>
      <c r="EH164" s="44"/>
      <c r="EI164" s="44"/>
      <c r="EJ164" s="44"/>
      <c r="EK164" s="44"/>
      <c r="EL164" s="44"/>
      <c r="EM164" s="44"/>
      <c r="EN164" s="44"/>
      <c r="EO164" s="44"/>
      <c r="EP164" s="44"/>
      <c r="EQ164" s="44"/>
      <c r="ER164" s="44"/>
      <c r="ES164" s="44"/>
      <c r="ET164" s="44"/>
      <c r="EU164" s="44"/>
      <c r="EV164" s="44"/>
      <c r="EW164" s="44"/>
      <c r="EX164" s="44"/>
      <c r="EY164" s="44"/>
      <c r="EZ164" s="44"/>
      <c r="FA164" s="44"/>
      <c r="FB164" s="44"/>
      <c r="FC164" s="44"/>
      <c r="FD164" s="44"/>
      <c r="FE164" s="44"/>
      <c r="FF164" s="44"/>
      <c r="FG164" s="44"/>
      <c r="FH164" s="44"/>
      <c r="FI164" s="44"/>
      <c r="FJ164" s="44"/>
      <c r="FK164" s="44"/>
      <c r="FL164" s="44"/>
      <c r="FM164" s="44"/>
      <c r="FN164" s="44"/>
      <c r="FO164" s="44"/>
      <c r="FP164" s="44"/>
      <c r="FQ164" s="44"/>
      <c r="FR164" s="44"/>
    </row>
    <row r="165" spans="1:174" ht="30" x14ac:dyDescent="0.3">
      <c r="A165" s="46"/>
      <c r="B165" s="63" t="s">
        <v>405</v>
      </c>
      <c r="C165" s="89"/>
      <c r="D165" s="88"/>
      <c r="E165" s="88"/>
      <c r="F165" s="88"/>
      <c r="G165" s="67"/>
      <c r="H165" s="67"/>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c r="AG165" s="44"/>
      <c r="AH165" s="44"/>
      <c r="AI165" s="44"/>
      <c r="AJ165" s="44"/>
      <c r="AK165" s="44"/>
      <c r="AL165" s="44"/>
      <c r="AM165" s="44"/>
      <c r="AN165" s="44"/>
      <c r="AO165" s="44"/>
      <c r="AP165" s="44"/>
      <c r="AQ165" s="44"/>
      <c r="AR165" s="44"/>
      <c r="AS165" s="44"/>
      <c r="AT165" s="44"/>
      <c r="AU165" s="44"/>
      <c r="AV165" s="44"/>
      <c r="AW165" s="44"/>
      <c r="AX165" s="44"/>
      <c r="AY165" s="44"/>
      <c r="AZ165" s="44"/>
      <c r="BA165" s="44"/>
      <c r="BB165" s="44"/>
      <c r="BC165" s="44"/>
      <c r="BD165" s="44"/>
      <c r="BE165" s="44"/>
      <c r="BF165" s="44"/>
      <c r="BG165" s="44"/>
      <c r="BH165" s="44"/>
      <c r="BI165" s="44"/>
      <c r="BJ165" s="44"/>
      <c r="BK165" s="44"/>
      <c r="BL165" s="44"/>
      <c r="BM165" s="44"/>
      <c r="BN165" s="44"/>
      <c r="BO165" s="44"/>
      <c r="BP165" s="44"/>
      <c r="BQ165" s="44"/>
      <c r="BR165" s="44"/>
      <c r="BS165" s="44"/>
      <c r="BT165" s="44"/>
      <c r="BU165" s="44"/>
      <c r="BV165" s="44"/>
      <c r="BW165" s="44"/>
      <c r="BX165" s="44"/>
      <c r="BY165" s="44"/>
      <c r="BZ165" s="44"/>
      <c r="CA165" s="44"/>
      <c r="CB165" s="44"/>
      <c r="CC165" s="44"/>
      <c r="CD165" s="44"/>
      <c r="CE165" s="44"/>
      <c r="CF165" s="44"/>
      <c r="CG165" s="44"/>
      <c r="CH165" s="44"/>
      <c r="CI165" s="44"/>
      <c r="CJ165" s="44"/>
      <c r="CK165" s="44"/>
      <c r="CL165" s="44"/>
      <c r="CM165" s="44"/>
      <c r="CN165" s="44"/>
      <c r="CO165" s="44"/>
      <c r="CP165" s="44"/>
      <c r="CQ165" s="44"/>
      <c r="CR165" s="44"/>
      <c r="CS165" s="44"/>
      <c r="CT165" s="44"/>
      <c r="CU165" s="44"/>
      <c r="CV165" s="44"/>
      <c r="CW165" s="44"/>
      <c r="CX165" s="44"/>
      <c r="CY165" s="44"/>
      <c r="CZ165" s="44"/>
      <c r="DA165" s="44"/>
      <c r="DB165" s="44"/>
      <c r="DC165" s="44"/>
      <c r="DD165" s="44"/>
      <c r="DE165" s="44"/>
      <c r="DF165" s="44"/>
      <c r="DG165" s="44"/>
      <c r="DH165" s="44"/>
      <c r="DI165" s="44"/>
      <c r="DJ165" s="44"/>
      <c r="DK165" s="44"/>
      <c r="DL165" s="44"/>
      <c r="DM165" s="44"/>
      <c r="DN165" s="44"/>
      <c r="DO165" s="44"/>
      <c r="DP165" s="44"/>
      <c r="DQ165" s="44"/>
      <c r="DR165" s="44"/>
      <c r="DS165" s="44"/>
      <c r="DT165" s="44"/>
      <c r="DU165" s="44"/>
      <c r="DV165" s="44"/>
      <c r="DW165" s="44"/>
      <c r="DX165" s="44"/>
      <c r="DY165" s="44"/>
      <c r="DZ165" s="44"/>
      <c r="EA165" s="44"/>
      <c r="EB165" s="44"/>
      <c r="EC165" s="44"/>
      <c r="ED165" s="44"/>
      <c r="EE165" s="44"/>
      <c r="EF165" s="44"/>
      <c r="EG165" s="44"/>
      <c r="EH165" s="44"/>
      <c r="EI165" s="44"/>
      <c r="EJ165" s="44"/>
      <c r="EK165" s="44"/>
      <c r="EL165" s="44"/>
      <c r="EM165" s="44"/>
      <c r="EN165" s="44"/>
      <c r="EO165" s="44"/>
      <c r="EP165" s="44"/>
      <c r="EQ165" s="44"/>
      <c r="ER165" s="44"/>
      <c r="ES165" s="44"/>
      <c r="ET165" s="44"/>
      <c r="EU165" s="44"/>
      <c r="EV165" s="44"/>
      <c r="EW165" s="44"/>
      <c r="EX165" s="44"/>
      <c r="EY165" s="44"/>
      <c r="EZ165" s="44"/>
      <c r="FA165" s="44"/>
      <c r="FB165" s="44"/>
      <c r="FC165" s="44"/>
      <c r="FD165" s="44"/>
      <c r="FE165" s="44"/>
      <c r="FF165" s="44"/>
      <c r="FG165" s="44"/>
      <c r="FH165" s="44"/>
      <c r="FI165" s="44"/>
      <c r="FJ165" s="44"/>
      <c r="FK165" s="44"/>
      <c r="FL165" s="44"/>
    </row>
    <row r="166" spans="1:174" ht="30" x14ac:dyDescent="0.3">
      <c r="A166" s="46"/>
      <c r="B166" s="63" t="s">
        <v>406</v>
      </c>
      <c r="C166" s="89">
        <f t="shared" ref="C166:H166" si="59">C167+C168</f>
        <v>0</v>
      </c>
      <c r="D166" s="89">
        <f t="shared" si="59"/>
        <v>0</v>
      </c>
      <c r="E166" s="89">
        <f t="shared" si="59"/>
        <v>0</v>
      </c>
      <c r="F166" s="89">
        <f t="shared" si="59"/>
        <v>0</v>
      </c>
      <c r="G166" s="89">
        <f t="shared" si="59"/>
        <v>0</v>
      </c>
      <c r="H166" s="89">
        <f t="shared" si="59"/>
        <v>0</v>
      </c>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4"/>
      <c r="AY166" s="44"/>
      <c r="AZ166" s="44"/>
      <c r="BA166" s="44"/>
      <c r="BB166" s="44"/>
      <c r="BC166" s="44"/>
      <c r="BD166" s="44"/>
      <c r="BE166" s="44"/>
      <c r="BF166" s="44"/>
      <c r="BG166" s="44"/>
      <c r="BH166" s="44"/>
      <c r="BI166" s="44"/>
      <c r="BJ166" s="44"/>
      <c r="BK166" s="44"/>
      <c r="BL166" s="44"/>
      <c r="BM166" s="44"/>
      <c r="BN166" s="44"/>
      <c r="BO166" s="44"/>
      <c r="BP166" s="44"/>
      <c r="BQ166" s="44"/>
      <c r="BR166" s="44"/>
      <c r="BS166" s="44"/>
      <c r="BT166" s="44"/>
      <c r="BU166" s="44"/>
      <c r="BV166" s="44"/>
      <c r="BW166" s="44"/>
      <c r="BX166" s="44"/>
      <c r="BY166" s="44"/>
      <c r="BZ166" s="44"/>
      <c r="CA166" s="44"/>
      <c r="CB166" s="44"/>
      <c r="CC166" s="44"/>
      <c r="CD166" s="44"/>
      <c r="CE166" s="44"/>
      <c r="CF166" s="44"/>
      <c r="CG166" s="44"/>
      <c r="CH166" s="44"/>
      <c r="CI166" s="44"/>
      <c r="CJ166" s="44"/>
      <c r="CK166" s="44"/>
      <c r="CL166" s="44"/>
      <c r="CM166" s="44"/>
      <c r="CN166" s="44"/>
      <c r="CO166" s="44"/>
      <c r="CP166" s="44"/>
      <c r="CQ166" s="44"/>
      <c r="CR166" s="44"/>
      <c r="CS166" s="44"/>
      <c r="CT166" s="44"/>
      <c r="CU166" s="44"/>
      <c r="CV166" s="44"/>
      <c r="CW166" s="44"/>
      <c r="CX166" s="44"/>
      <c r="CY166" s="44"/>
      <c r="CZ166" s="44"/>
      <c r="DA166" s="44"/>
      <c r="DB166" s="44"/>
      <c r="DC166" s="44"/>
      <c r="DD166" s="44"/>
      <c r="DE166" s="44"/>
      <c r="DF166" s="44"/>
      <c r="DG166" s="44"/>
      <c r="DH166" s="44"/>
      <c r="DI166" s="44"/>
      <c r="DJ166" s="44"/>
      <c r="DK166" s="44"/>
      <c r="DL166" s="44"/>
      <c r="DM166" s="44"/>
      <c r="DN166" s="44"/>
      <c r="DO166" s="44"/>
      <c r="DP166" s="44"/>
      <c r="DQ166" s="44"/>
      <c r="DR166" s="44"/>
      <c r="DS166" s="44"/>
      <c r="DT166" s="44"/>
      <c r="DU166" s="44"/>
      <c r="DV166" s="44"/>
      <c r="DW166" s="44"/>
      <c r="DX166" s="44"/>
      <c r="DY166" s="44"/>
      <c r="DZ166" s="44"/>
      <c r="EA166" s="44"/>
      <c r="EB166" s="44"/>
      <c r="EC166" s="44"/>
      <c r="ED166" s="44"/>
      <c r="EE166" s="44"/>
      <c r="EF166" s="44"/>
      <c r="EG166" s="44"/>
      <c r="EH166" s="44"/>
      <c r="EI166" s="44"/>
      <c r="EJ166" s="44"/>
      <c r="EK166" s="44"/>
      <c r="EL166" s="44"/>
      <c r="EM166" s="44"/>
      <c r="EN166" s="44"/>
      <c r="EO166" s="44"/>
      <c r="EP166" s="44"/>
      <c r="EQ166" s="44"/>
      <c r="ER166" s="44"/>
      <c r="ES166" s="44"/>
      <c r="ET166" s="44"/>
      <c r="EU166" s="44"/>
      <c r="EV166" s="44"/>
      <c r="EW166" s="44"/>
      <c r="EX166" s="44"/>
      <c r="EY166" s="44"/>
      <c r="EZ166" s="44"/>
      <c r="FA166" s="44"/>
      <c r="FB166" s="44"/>
      <c r="FC166" s="44"/>
      <c r="FD166" s="44"/>
      <c r="FE166" s="44"/>
      <c r="FF166" s="44"/>
      <c r="FG166" s="44"/>
      <c r="FH166" s="44"/>
      <c r="FI166" s="44"/>
      <c r="FJ166" s="44"/>
      <c r="FK166" s="44"/>
      <c r="FL166" s="44"/>
    </row>
    <row r="167" spans="1:174" x14ac:dyDescent="0.3">
      <c r="A167" s="46"/>
      <c r="B167" s="63" t="s">
        <v>368</v>
      </c>
      <c r="C167" s="89"/>
      <c r="D167" s="88"/>
      <c r="E167" s="88"/>
      <c r="F167" s="88"/>
      <c r="G167" s="67"/>
      <c r="H167" s="67"/>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4"/>
      <c r="AY167" s="44"/>
      <c r="AZ167" s="44"/>
      <c r="BA167" s="44"/>
      <c r="BB167" s="44"/>
      <c r="BC167" s="44"/>
      <c r="BD167" s="44"/>
      <c r="BE167" s="44"/>
      <c r="BF167" s="44"/>
      <c r="BG167" s="44"/>
      <c r="BH167" s="44"/>
      <c r="BI167" s="44"/>
      <c r="BJ167" s="44"/>
      <c r="BK167" s="44"/>
      <c r="BL167" s="44"/>
      <c r="BM167" s="44"/>
      <c r="BN167" s="44"/>
      <c r="BO167" s="44"/>
      <c r="BP167" s="44"/>
      <c r="BQ167" s="44"/>
      <c r="BR167" s="44"/>
      <c r="BS167" s="44"/>
      <c r="BT167" s="44"/>
      <c r="BU167" s="44"/>
      <c r="BV167" s="44"/>
      <c r="BW167" s="44"/>
      <c r="BX167" s="44"/>
      <c r="BY167" s="44"/>
      <c r="BZ167" s="44"/>
      <c r="CA167" s="44"/>
      <c r="CB167" s="44"/>
      <c r="CC167" s="44"/>
      <c r="CD167" s="44"/>
      <c r="CE167" s="44"/>
      <c r="CF167" s="44"/>
      <c r="CG167" s="44"/>
      <c r="CH167" s="44"/>
      <c r="CI167" s="44"/>
      <c r="CJ167" s="44"/>
      <c r="CK167" s="44"/>
      <c r="CL167" s="44"/>
      <c r="CM167" s="44"/>
      <c r="CN167" s="44"/>
      <c r="CO167" s="44"/>
      <c r="CP167" s="44"/>
      <c r="CQ167" s="44"/>
      <c r="CR167" s="44"/>
      <c r="CS167" s="44"/>
      <c r="CT167" s="44"/>
      <c r="CU167" s="44"/>
      <c r="CV167" s="44"/>
      <c r="CW167" s="44"/>
      <c r="CX167" s="44"/>
      <c r="CY167" s="44"/>
      <c r="CZ167" s="44"/>
      <c r="DA167" s="44"/>
      <c r="DB167" s="44"/>
      <c r="DC167" s="44"/>
      <c r="DD167" s="44"/>
      <c r="DE167" s="44"/>
      <c r="DF167" s="44"/>
      <c r="DG167" s="44"/>
      <c r="DH167" s="44"/>
      <c r="DI167" s="44"/>
      <c r="DJ167" s="44"/>
      <c r="DK167" s="44"/>
      <c r="DL167" s="44"/>
      <c r="DM167" s="44"/>
      <c r="DN167" s="44"/>
      <c r="DO167" s="44"/>
      <c r="DP167" s="44"/>
      <c r="DQ167" s="44"/>
      <c r="DR167" s="44"/>
      <c r="DS167" s="44"/>
      <c r="DT167" s="44"/>
      <c r="DU167" s="44"/>
      <c r="DV167" s="44"/>
      <c r="DW167" s="44"/>
      <c r="DX167" s="44"/>
      <c r="DY167" s="44"/>
      <c r="DZ167" s="44"/>
      <c r="EA167" s="44"/>
      <c r="EB167" s="44"/>
      <c r="EC167" s="44"/>
      <c r="ED167" s="44"/>
      <c r="EE167" s="44"/>
      <c r="EF167" s="44"/>
      <c r="EG167" s="44"/>
      <c r="EH167" s="44"/>
      <c r="EI167" s="44"/>
      <c r="EJ167" s="44"/>
      <c r="EK167" s="44"/>
      <c r="EL167" s="44"/>
      <c r="EM167" s="44"/>
      <c r="EN167" s="44"/>
      <c r="EO167" s="44"/>
      <c r="EP167" s="44"/>
      <c r="EQ167" s="44"/>
      <c r="ER167" s="44"/>
      <c r="ES167" s="44"/>
      <c r="ET167" s="44"/>
      <c r="EU167" s="44"/>
      <c r="EV167" s="44"/>
      <c r="EW167" s="44"/>
      <c r="EX167" s="44"/>
      <c r="EY167" s="44"/>
      <c r="EZ167" s="44"/>
      <c r="FA167" s="44"/>
      <c r="FB167" s="44"/>
      <c r="FC167" s="44"/>
      <c r="FD167" s="44"/>
      <c r="FE167" s="44"/>
      <c r="FF167" s="44"/>
      <c r="FG167" s="44"/>
      <c r="FH167" s="44"/>
      <c r="FI167" s="44"/>
      <c r="FJ167" s="44"/>
      <c r="FK167" s="44"/>
      <c r="FL167" s="44"/>
    </row>
    <row r="168" spans="1:174" ht="60" x14ac:dyDescent="0.3">
      <c r="A168" s="53"/>
      <c r="B168" s="63" t="s">
        <v>370</v>
      </c>
      <c r="C168" s="89"/>
      <c r="D168" s="88"/>
      <c r="E168" s="88"/>
      <c r="F168" s="88"/>
      <c r="G168" s="67"/>
      <c r="H168" s="67"/>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4"/>
      <c r="AY168" s="44"/>
      <c r="AZ168" s="44"/>
      <c r="BA168" s="44"/>
      <c r="BB168" s="44"/>
      <c r="BC168" s="44"/>
      <c r="BD168" s="44"/>
      <c r="BE168" s="44"/>
      <c r="BF168" s="44"/>
      <c r="BG168" s="44"/>
      <c r="BH168" s="44"/>
      <c r="BI168" s="44"/>
      <c r="BJ168" s="44"/>
      <c r="BK168" s="44"/>
      <c r="BL168" s="44"/>
      <c r="BM168" s="44"/>
      <c r="BN168" s="44"/>
      <c r="BO168" s="44"/>
      <c r="BP168" s="44"/>
      <c r="BQ168" s="44"/>
      <c r="BR168" s="44"/>
      <c r="BS168" s="44"/>
      <c r="BT168" s="44"/>
      <c r="BU168" s="44"/>
      <c r="BV168" s="44"/>
      <c r="BW168" s="44"/>
      <c r="BX168" s="44"/>
      <c r="BY168" s="44"/>
      <c r="BZ168" s="44"/>
      <c r="CA168" s="44"/>
      <c r="CB168" s="44"/>
      <c r="CC168" s="44"/>
      <c r="CD168" s="44"/>
      <c r="CE168" s="44"/>
      <c r="CF168" s="44"/>
      <c r="CG168" s="44"/>
      <c r="CH168" s="44"/>
      <c r="CI168" s="44"/>
      <c r="CJ168" s="44"/>
      <c r="CK168" s="44"/>
      <c r="CL168" s="44"/>
      <c r="CM168" s="44"/>
      <c r="CN168" s="44"/>
      <c r="CO168" s="44"/>
      <c r="CP168" s="44"/>
      <c r="CQ168" s="44"/>
      <c r="CR168" s="44"/>
      <c r="CS168" s="44"/>
      <c r="CT168" s="44"/>
      <c r="CU168" s="44"/>
      <c r="CV168" s="44"/>
      <c r="CW168" s="44"/>
      <c r="CX168" s="44"/>
      <c r="CY168" s="44"/>
      <c r="CZ168" s="44"/>
      <c r="DA168" s="44"/>
      <c r="DB168" s="44"/>
      <c r="DC168" s="44"/>
      <c r="DD168" s="44"/>
      <c r="DE168" s="44"/>
      <c r="DF168" s="44"/>
      <c r="DG168" s="44"/>
      <c r="DH168" s="44"/>
      <c r="DI168" s="44"/>
      <c r="DJ168" s="44"/>
      <c r="DK168" s="44"/>
      <c r="DL168" s="44"/>
      <c r="DM168" s="44"/>
      <c r="DN168" s="44"/>
      <c r="DO168" s="44"/>
      <c r="DP168" s="44"/>
      <c r="DQ168" s="44"/>
      <c r="DR168" s="44"/>
      <c r="DS168" s="44"/>
      <c r="DT168" s="44"/>
      <c r="DU168" s="44"/>
      <c r="DV168" s="44"/>
      <c r="DW168" s="44"/>
      <c r="DX168" s="44"/>
      <c r="DY168" s="44"/>
      <c r="DZ168" s="44"/>
      <c r="EA168" s="44"/>
      <c r="EB168" s="44"/>
      <c r="EC168" s="44"/>
      <c r="ED168" s="44"/>
      <c r="EE168" s="44"/>
      <c r="EF168" s="44"/>
      <c r="EG168" s="44"/>
      <c r="EH168" s="44"/>
      <c r="EI168" s="44"/>
      <c r="EJ168" s="44"/>
      <c r="EK168" s="44"/>
      <c r="EL168" s="44"/>
      <c r="EM168" s="44"/>
      <c r="EN168" s="44"/>
      <c r="EO168" s="44"/>
      <c r="EP168" s="44"/>
      <c r="EQ168" s="44"/>
      <c r="ER168" s="44"/>
      <c r="ES168" s="44"/>
      <c r="ET168" s="44"/>
      <c r="EU168" s="44"/>
      <c r="EV168" s="44"/>
      <c r="EW168" s="44"/>
      <c r="EX168" s="44"/>
      <c r="EY168" s="44"/>
      <c r="EZ168" s="44"/>
      <c r="FA168" s="44"/>
      <c r="FB168" s="44"/>
      <c r="FC168" s="44"/>
      <c r="FD168" s="44"/>
      <c r="FE168" s="44"/>
      <c r="FF168" s="44"/>
      <c r="FG168" s="44"/>
      <c r="FH168" s="44"/>
      <c r="FI168" s="44"/>
      <c r="FJ168" s="44"/>
      <c r="FK168" s="44"/>
      <c r="FL168" s="44"/>
    </row>
    <row r="169" spans="1:174" ht="30" customHeight="1" x14ac:dyDescent="0.3">
      <c r="A169" s="53"/>
      <c r="B169" s="63" t="s">
        <v>407</v>
      </c>
      <c r="C169" s="89"/>
      <c r="D169" s="88"/>
      <c r="E169" s="88"/>
      <c r="F169" s="88"/>
      <c r="G169" s="67"/>
      <c r="H169" s="67"/>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4"/>
      <c r="AY169" s="44"/>
      <c r="AZ169" s="44"/>
      <c r="BA169" s="44"/>
      <c r="BB169" s="44"/>
      <c r="BC169" s="44"/>
      <c r="BD169" s="44"/>
      <c r="BE169" s="44"/>
      <c r="BF169" s="44"/>
      <c r="BG169" s="44"/>
      <c r="BH169" s="44"/>
      <c r="BI169" s="44"/>
      <c r="BJ169" s="44"/>
      <c r="BK169" s="44"/>
      <c r="BL169" s="44"/>
      <c r="BM169" s="44"/>
      <c r="BN169" s="44"/>
      <c r="BO169" s="44"/>
      <c r="BP169" s="44"/>
      <c r="BQ169" s="44"/>
      <c r="BR169" s="44"/>
      <c r="BS169" s="44"/>
      <c r="BT169" s="44"/>
      <c r="BU169" s="44"/>
      <c r="BV169" s="44"/>
      <c r="BW169" s="44"/>
      <c r="BX169" s="44"/>
      <c r="BY169" s="44"/>
      <c r="BZ169" s="44"/>
      <c r="CA169" s="44"/>
      <c r="CB169" s="44"/>
      <c r="CC169" s="44"/>
      <c r="CD169" s="44"/>
      <c r="CE169" s="44"/>
      <c r="CF169" s="44"/>
      <c r="CG169" s="44"/>
      <c r="CH169" s="44"/>
      <c r="CI169" s="44"/>
      <c r="CJ169" s="44"/>
      <c r="CK169" s="44"/>
      <c r="CL169" s="44"/>
      <c r="CM169" s="44"/>
      <c r="CN169" s="44"/>
      <c r="CO169" s="44"/>
      <c r="CP169" s="44"/>
      <c r="CQ169" s="44"/>
      <c r="CR169" s="44"/>
      <c r="CS169" s="44"/>
      <c r="CT169" s="44"/>
      <c r="CU169" s="44"/>
      <c r="CV169" s="44"/>
      <c r="CW169" s="44"/>
      <c r="CX169" s="44"/>
      <c r="CY169" s="44"/>
      <c r="CZ169" s="44"/>
      <c r="DA169" s="44"/>
      <c r="DB169" s="44"/>
      <c r="DC169" s="44"/>
      <c r="DD169" s="44"/>
      <c r="DE169" s="44"/>
      <c r="DF169" s="44"/>
      <c r="DG169" s="44"/>
      <c r="DH169" s="44"/>
      <c r="DI169" s="44"/>
      <c r="DJ169" s="44"/>
      <c r="DK169" s="44"/>
      <c r="DL169" s="44"/>
      <c r="DM169" s="44"/>
      <c r="DN169" s="44"/>
      <c r="DO169" s="44"/>
      <c r="DP169" s="44"/>
      <c r="DQ169" s="44"/>
      <c r="DR169" s="44"/>
      <c r="DS169" s="44"/>
      <c r="DT169" s="44"/>
      <c r="DU169" s="44"/>
      <c r="DV169" s="44"/>
      <c r="DW169" s="44"/>
      <c r="DX169" s="44"/>
      <c r="DY169" s="44"/>
      <c r="DZ169" s="44"/>
      <c r="EA169" s="44"/>
      <c r="EB169" s="44"/>
      <c r="EC169" s="44"/>
      <c r="ED169" s="44"/>
      <c r="EE169" s="44"/>
      <c r="EF169" s="44"/>
      <c r="EG169" s="44"/>
      <c r="EH169" s="44"/>
      <c r="EI169" s="44"/>
      <c r="EJ169" s="44"/>
      <c r="EK169" s="44"/>
      <c r="EL169" s="44"/>
      <c r="EM169" s="44"/>
      <c r="EN169" s="44"/>
      <c r="EO169" s="44"/>
      <c r="EP169" s="44"/>
      <c r="EQ169" s="44"/>
      <c r="ER169" s="44"/>
      <c r="ES169" s="44"/>
      <c r="ET169" s="44"/>
      <c r="EU169" s="44"/>
      <c r="EV169" s="44"/>
      <c r="EW169" s="44"/>
      <c r="EX169" s="44"/>
      <c r="EY169" s="44"/>
      <c r="EZ169" s="44"/>
      <c r="FA169" s="44"/>
      <c r="FB169" s="44"/>
      <c r="FC169" s="44"/>
      <c r="FD169" s="44"/>
      <c r="FE169" s="44"/>
      <c r="FF169" s="44"/>
      <c r="FG169" s="44"/>
      <c r="FH169" s="44"/>
      <c r="FI169" s="44"/>
      <c r="FJ169" s="44"/>
      <c r="FK169" s="44"/>
      <c r="FL169" s="44"/>
    </row>
    <row r="170" spans="1:174" ht="16.5" customHeight="1" x14ac:dyDescent="0.3">
      <c r="A170" s="53"/>
      <c r="B170" s="48" t="s">
        <v>361</v>
      </c>
      <c r="C170" s="89"/>
      <c r="D170" s="88"/>
      <c r="E170" s="88"/>
      <c r="F170" s="88"/>
      <c r="G170" s="67"/>
      <c r="H170" s="67"/>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4"/>
      <c r="AY170" s="44"/>
      <c r="AZ170" s="44"/>
      <c r="BA170" s="44"/>
      <c r="BB170" s="44"/>
      <c r="BC170" s="44"/>
      <c r="BD170" s="44"/>
      <c r="BE170" s="44"/>
      <c r="BF170" s="44"/>
      <c r="BG170" s="44"/>
      <c r="BH170" s="44"/>
      <c r="BI170" s="44"/>
      <c r="BJ170" s="44"/>
      <c r="BK170" s="44"/>
      <c r="BL170" s="44"/>
      <c r="BM170" s="44"/>
      <c r="BN170" s="44"/>
      <c r="BO170" s="44"/>
      <c r="BP170" s="44"/>
      <c r="BQ170" s="44"/>
      <c r="BR170" s="44"/>
      <c r="BS170" s="44"/>
      <c r="BT170" s="44"/>
      <c r="BU170" s="44"/>
      <c r="BV170" s="44"/>
      <c r="BW170" s="44"/>
      <c r="BX170" s="44"/>
      <c r="BY170" s="44"/>
      <c r="BZ170" s="44"/>
      <c r="CA170" s="44"/>
      <c r="CB170" s="44"/>
      <c r="CC170" s="44"/>
      <c r="CD170" s="44"/>
      <c r="CE170" s="44"/>
      <c r="CF170" s="44"/>
      <c r="CG170" s="44"/>
      <c r="CH170" s="44"/>
      <c r="CI170" s="44"/>
      <c r="CJ170" s="44"/>
      <c r="CK170" s="44"/>
      <c r="CL170" s="44"/>
      <c r="CM170" s="44"/>
      <c r="CN170" s="44"/>
      <c r="CO170" s="44"/>
      <c r="CP170" s="44"/>
      <c r="CQ170" s="44"/>
      <c r="CR170" s="44"/>
      <c r="CS170" s="44"/>
      <c r="CT170" s="44"/>
      <c r="CU170" s="44"/>
      <c r="CV170" s="44"/>
      <c r="CW170" s="44"/>
      <c r="CX170" s="44"/>
      <c r="CY170" s="44"/>
      <c r="CZ170" s="44"/>
      <c r="DA170" s="44"/>
      <c r="DB170" s="44"/>
      <c r="DC170" s="44"/>
      <c r="DD170" s="44"/>
      <c r="DE170" s="44"/>
      <c r="DF170" s="44"/>
      <c r="DG170" s="44"/>
      <c r="DH170" s="44"/>
      <c r="DI170" s="44"/>
      <c r="DJ170" s="44"/>
      <c r="DK170" s="44"/>
      <c r="DL170" s="44"/>
      <c r="DM170" s="44"/>
      <c r="DN170" s="44"/>
      <c r="DO170" s="44"/>
      <c r="DP170" s="44"/>
      <c r="DQ170" s="44"/>
      <c r="DR170" s="44"/>
      <c r="DS170" s="44"/>
      <c r="DT170" s="44"/>
      <c r="DU170" s="44"/>
      <c r="DV170" s="44"/>
      <c r="DW170" s="44"/>
      <c r="DX170" s="44"/>
      <c r="DY170" s="44"/>
      <c r="DZ170" s="44"/>
      <c r="EA170" s="44"/>
      <c r="EB170" s="44"/>
      <c r="EC170" s="44"/>
      <c r="ED170" s="44"/>
      <c r="EE170" s="44"/>
      <c r="EF170" s="44"/>
      <c r="EG170" s="44"/>
      <c r="EH170" s="44"/>
      <c r="EI170" s="44"/>
      <c r="EJ170" s="44"/>
      <c r="EK170" s="44"/>
      <c r="EL170" s="44"/>
      <c r="EM170" s="44"/>
      <c r="EN170" s="44"/>
      <c r="EO170" s="44"/>
      <c r="EP170" s="44"/>
      <c r="EQ170" s="44"/>
      <c r="ER170" s="44"/>
      <c r="ES170" s="44"/>
      <c r="ET170" s="44"/>
      <c r="EU170" s="44"/>
      <c r="EV170" s="44"/>
      <c r="EW170" s="44"/>
      <c r="EX170" s="44"/>
      <c r="EY170" s="44"/>
      <c r="EZ170" s="44"/>
      <c r="FA170" s="44"/>
      <c r="FB170" s="44"/>
      <c r="FC170" s="44"/>
      <c r="FD170" s="44"/>
      <c r="FE170" s="44"/>
      <c r="FF170" s="44"/>
      <c r="FG170" s="44"/>
      <c r="FH170" s="44"/>
      <c r="FI170" s="44"/>
      <c r="FJ170" s="44"/>
      <c r="FK170" s="44"/>
      <c r="FL170" s="44"/>
    </row>
    <row r="171" spans="1:174" x14ac:dyDescent="0.3">
      <c r="A171" s="46" t="s">
        <v>408</v>
      </c>
      <c r="B171" s="48" t="s">
        <v>409</v>
      </c>
      <c r="C171" s="88">
        <f t="shared" ref="C171:H171" si="60">C172+C173</f>
        <v>0</v>
      </c>
      <c r="D171" s="88">
        <f t="shared" si="60"/>
        <v>3440340</v>
      </c>
      <c r="E171" s="88">
        <f t="shared" si="60"/>
        <v>4124680</v>
      </c>
      <c r="F171" s="88">
        <f t="shared" si="60"/>
        <v>4124680</v>
      </c>
      <c r="G171" s="88">
        <f t="shared" si="60"/>
        <v>1902740.77</v>
      </c>
      <c r="H171" s="88">
        <f t="shared" si="60"/>
        <v>1902740.77</v>
      </c>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44"/>
      <c r="AV171" s="44"/>
      <c r="AW171" s="44"/>
      <c r="AX171" s="44"/>
      <c r="AY171" s="44"/>
      <c r="AZ171" s="44"/>
      <c r="BA171" s="44"/>
      <c r="BB171" s="44"/>
      <c r="BC171" s="44"/>
      <c r="BD171" s="44"/>
      <c r="BE171" s="44"/>
      <c r="BF171" s="44"/>
      <c r="BG171" s="44"/>
      <c r="BH171" s="44"/>
      <c r="BI171" s="44"/>
      <c r="BJ171" s="44"/>
      <c r="BK171" s="44"/>
      <c r="BL171" s="44"/>
      <c r="BM171" s="44"/>
      <c r="BN171" s="44"/>
      <c r="BO171" s="44"/>
      <c r="BP171" s="44"/>
      <c r="BQ171" s="44"/>
      <c r="BR171" s="44"/>
      <c r="BS171" s="44"/>
      <c r="BT171" s="44"/>
      <c r="BU171" s="44"/>
      <c r="BV171" s="44"/>
      <c r="BW171" s="44"/>
      <c r="BX171" s="44"/>
      <c r="BY171" s="44"/>
      <c r="BZ171" s="44"/>
      <c r="CA171" s="44"/>
      <c r="CB171" s="44"/>
      <c r="CC171" s="44"/>
      <c r="CD171" s="44"/>
      <c r="CE171" s="44"/>
      <c r="CF171" s="44"/>
      <c r="CG171" s="44"/>
      <c r="CH171" s="44"/>
      <c r="CI171" s="44"/>
      <c r="CJ171" s="44"/>
      <c r="CK171" s="44"/>
      <c r="CL171" s="44"/>
      <c r="CM171" s="44"/>
      <c r="CN171" s="44"/>
      <c r="CO171" s="44"/>
      <c r="CP171" s="44"/>
      <c r="CQ171" s="44"/>
      <c r="CR171" s="44"/>
      <c r="CS171" s="44"/>
      <c r="CT171" s="44"/>
      <c r="CU171" s="44"/>
      <c r="CV171" s="44"/>
      <c r="CW171" s="44"/>
      <c r="CX171" s="44"/>
      <c r="CY171" s="44"/>
      <c r="CZ171" s="44"/>
      <c r="DA171" s="44"/>
      <c r="DB171" s="44"/>
      <c r="DC171" s="44"/>
      <c r="DD171" s="44"/>
      <c r="DE171" s="44"/>
      <c r="DF171" s="44"/>
      <c r="DG171" s="44"/>
      <c r="DH171" s="44"/>
      <c r="DI171" s="44"/>
      <c r="DJ171" s="44"/>
      <c r="DK171" s="44"/>
      <c r="DL171" s="44"/>
      <c r="DM171" s="44"/>
      <c r="DN171" s="44"/>
      <c r="DO171" s="44"/>
      <c r="DP171" s="44"/>
      <c r="DQ171" s="44"/>
      <c r="DR171" s="44"/>
      <c r="DS171" s="44"/>
      <c r="DT171" s="44"/>
      <c r="DU171" s="44"/>
      <c r="DV171" s="44"/>
      <c r="DW171" s="44"/>
      <c r="DX171" s="44"/>
      <c r="DY171" s="44"/>
      <c r="DZ171" s="44"/>
      <c r="EA171" s="44"/>
      <c r="EB171" s="44"/>
      <c r="EC171" s="44"/>
      <c r="ED171" s="44"/>
      <c r="EE171" s="44"/>
      <c r="EF171" s="44"/>
      <c r="EG171" s="44"/>
      <c r="EH171" s="44"/>
      <c r="EI171" s="44"/>
      <c r="EJ171" s="44"/>
      <c r="EK171" s="44"/>
      <c r="EL171" s="44"/>
      <c r="EM171" s="44"/>
      <c r="EN171" s="44"/>
      <c r="EO171" s="44"/>
      <c r="EP171" s="44"/>
      <c r="EQ171" s="44"/>
      <c r="ER171" s="44"/>
      <c r="ES171" s="44"/>
      <c r="ET171" s="44"/>
      <c r="EU171" s="44"/>
      <c r="EV171" s="44"/>
      <c r="EW171" s="44"/>
      <c r="EX171" s="44"/>
      <c r="EY171" s="44"/>
      <c r="EZ171" s="44"/>
      <c r="FA171" s="44"/>
      <c r="FB171" s="44"/>
      <c r="FC171" s="44"/>
      <c r="FD171" s="44"/>
      <c r="FE171" s="44"/>
      <c r="FF171" s="44"/>
      <c r="FG171" s="44"/>
      <c r="FH171" s="44"/>
      <c r="FI171" s="44"/>
      <c r="FJ171" s="44"/>
      <c r="FK171" s="44"/>
      <c r="FL171" s="44"/>
    </row>
    <row r="172" spans="1:174" ht="16.5" customHeight="1" x14ac:dyDescent="0.3">
      <c r="A172" s="46"/>
      <c r="B172" s="48" t="s">
        <v>368</v>
      </c>
      <c r="C172" s="88"/>
      <c r="D172" s="88">
        <v>3432000</v>
      </c>
      <c r="E172" s="88">
        <v>4108000</v>
      </c>
      <c r="F172" s="88">
        <v>4108000</v>
      </c>
      <c r="G172" s="88">
        <v>1886074.77</v>
      </c>
      <c r="H172" s="88">
        <v>1886074.77</v>
      </c>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44"/>
      <c r="AW172" s="44"/>
      <c r="AX172" s="44"/>
      <c r="AY172" s="44"/>
      <c r="AZ172" s="44"/>
      <c r="BA172" s="44"/>
      <c r="BB172" s="44"/>
      <c r="BC172" s="44"/>
      <c r="BD172" s="44"/>
      <c r="BE172" s="44"/>
      <c r="BF172" s="44"/>
      <c r="BG172" s="44"/>
      <c r="BH172" s="44"/>
      <c r="BI172" s="44"/>
      <c r="BJ172" s="44"/>
      <c r="BK172" s="44"/>
      <c r="BL172" s="44"/>
      <c r="BM172" s="44"/>
      <c r="BN172" s="44"/>
      <c r="BO172" s="44"/>
      <c r="BP172" s="44"/>
      <c r="BQ172" s="44"/>
      <c r="BR172" s="44"/>
      <c r="BS172" s="44"/>
      <c r="BT172" s="44"/>
      <c r="BU172" s="44"/>
      <c r="BV172" s="44"/>
      <c r="BW172" s="44"/>
      <c r="BX172" s="44"/>
      <c r="BY172" s="44"/>
      <c r="BZ172" s="44"/>
      <c r="CA172" s="44"/>
      <c r="CB172" s="44"/>
      <c r="CC172" s="44"/>
      <c r="CD172" s="44"/>
      <c r="CE172" s="44"/>
      <c r="CF172" s="44"/>
      <c r="CG172" s="44"/>
      <c r="CH172" s="44"/>
      <c r="CI172" s="44"/>
      <c r="CJ172" s="44"/>
      <c r="CK172" s="44"/>
      <c r="CL172" s="44"/>
      <c r="CM172" s="44"/>
      <c r="CN172" s="44"/>
      <c r="CO172" s="44"/>
      <c r="CP172" s="44"/>
      <c r="CQ172" s="44"/>
      <c r="CR172" s="44"/>
      <c r="CS172" s="44"/>
      <c r="CT172" s="44"/>
      <c r="CU172" s="44"/>
      <c r="CV172" s="44"/>
      <c r="CW172" s="44"/>
      <c r="CX172" s="44"/>
      <c r="CY172" s="44"/>
      <c r="CZ172" s="44"/>
      <c r="DA172" s="44"/>
      <c r="DB172" s="44"/>
      <c r="DC172" s="44"/>
      <c r="DD172" s="44"/>
      <c r="DE172" s="44"/>
      <c r="DF172" s="44"/>
      <c r="DG172" s="44"/>
      <c r="DH172" s="44"/>
      <c r="DI172" s="44"/>
      <c r="DJ172" s="44"/>
      <c r="DK172" s="44"/>
      <c r="DL172" s="44"/>
      <c r="DM172" s="44"/>
      <c r="DN172" s="44"/>
      <c r="DO172" s="44"/>
      <c r="DP172" s="44"/>
      <c r="DQ172" s="44"/>
      <c r="DR172" s="44"/>
      <c r="DS172" s="44"/>
      <c r="DT172" s="44"/>
      <c r="DU172" s="44"/>
      <c r="DV172" s="44"/>
      <c r="DW172" s="44"/>
      <c r="DX172" s="44"/>
      <c r="DY172" s="44"/>
      <c r="DZ172" s="44"/>
      <c r="EA172" s="44"/>
      <c r="EB172" s="44"/>
      <c r="EC172" s="44"/>
      <c r="ED172" s="44"/>
      <c r="EE172" s="44"/>
      <c r="EF172" s="44"/>
      <c r="EG172" s="44"/>
      <c r="EH172" s="44"/>
      <c r="EI172" s="44"/>
      <c r="EJ172" s="44"/>
      <c r="EK172" s="44"/>
      <c r="EL172" s="44"/>
      <c r="EM172" s="44"/>
      <c r="EN172" s="44"/>
      <c r="EO172" s="44"/>
      <c r="EP172" s="44"/>
      <c r="EQ172" s="44"/>
      <c r="ER172" s="44"/>
      <c r="ES172" s="44"/>
      <c r="ET172" s="44"/>
      <c r="EU172" s="44"/>
      <c r="EV172" s="44"/>
      <c r="EW172" s="44"/>
      <c r="EX172" s="44"/>
      <c r="EY172" s="44"/>
      <c r="EZ172" s="44"/>
      <c r="FA172" s="44"/>
      <c r="FB172" s="44"/>
      <c r="FC172" s="44"/>
      <c r="FD172" s="44"/>
      <c r="FE172" s="44"/>
      <c r="FF172" s="44"/>
      <c r="FG172" s="44"/>
      <c r="FH172" s="44"/>
      <c r="FI172" s="44"/>
      <c r="FJ172" s="44"/>
      <c r="FK172" s="44"/>
      <c r="FL172" s="44"/>
    </row>
    <row r="173" spans="1:174" ht="60" x14ac:dyDescent="0.3">
      <c r="A173" s="46"/>
      <c r="B173" s="48" t="s">
        <v>370</v>
      </c>
      <c r="C173" s="88"/>
      <c r="D173" s="88">
        <v>8340</v>
      </c>
      <c r="E173" s="88">
        <v>16680</v>
      </c>
      <c r="F173" s="88">
        <v>16680</v>
      </c>
      <c r="G173" s="88">
        <v>16666</v>
      </c>
      <c r="H173" s="88">
        <v>16666</v>
      </c>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4"/>
      <c r="AY173" s="44"/>
      <c r="AZ173" s="44"/>
      <c r="BA173" s="44"/>
      <c r="BB173" s="44"/>
      <c r="BC173" s="44"/>
      <c r="BD173" s="44"/>
      <c r="BE173" s="44"/>
      <c r="BF173" s="44"/>
      <c r="BG173" s="44"/>
      <c r="BH173" s="44"/>
      <c r="BI173" s="44"/>
      <c r="BJ173" s="44"/>
      <c r="BK173" s="44"/>
      <c r="BL173" s="44"/>
      <c r="BM173" s="44"/>
      <c r="BN173" s="44"/>
      <c r="BO173" s="44"/>
      <c r="BP173" s="44"/>
      <c r="BQ173" s="44"/>
      <c r="BR173" s="44"/>
      <c r="BS173" s="44"/>
      <c r="BT173" s="44"/>
      <c r="BU173" s="44"/>
      <c r="BV173" s="44"/>
      <c r="BW173" s="44"/>
      <c r="BX173" s="44"/>
      <c r="BY173" s="44"/>
      <c r="BZ173" s="44"/>
      <c r="CA173" s="44"/>
      <c r="CB173" s="44"/>
      <c r="CC173" s="44"/>
      <c r="CD173" s="44"/>
      <c r="CE173" s="44"/>
      <c r="CF173" s="44"/>
      <c r="CG173" s="44"/>
      <c r="CH173" s="44"/>
      <c r="CI173" s="44"/>
      <c r="CJ173" s="44"/>
      <c r="CK173" s="44"/>
      <c r="CL173" s="44"/>
      <c r="CM173" s="44"/>
      <c r="CN173" s="44"/>
      <c r="CO173" s="44"/>
      <c r="CP173" s="44"/>
      <c r="CQ173" s="44"/>
      <c r="CR173" s="44"/>
      <c r="CS173" s="44"/>
      <c r="CT173" s="44"/>
      <c r="CU173" s="44"/>
      <c r="CV173" s="44"/>
      <c r="CW173" s="44"/>
      <c r="CX173" s="44"/>
      <c r="CY173" s="44"/>
      <c r="CZ173" s="44"/>
      <c r="DA173" s="44"/>
      <c r="DB173" s="44"/>
      <c r="DC173" s="44"/>
      <c r="DD173" s="44"/>
      <c r="DE173" s="44"/>
      <c r="DF173" s="44"/>
      <c r="DG173" s="44"/>
      <c r="DH173" s="44"/>
      <c r="DI173" s="44"/>
      <c r="DJ173" s="44"/>
      <c r="DK173" s="44"/>
      <c r="DL173" s="44"/>
      <c r="DM173" s="44"/>
      <c r="DN173" s="44"/>
      <c r="DO173" s="44"/>
      <c r="DP173" s="44"/>
      <c r="DQ173" s="44"/>
      <c r="DR173" s="44"/>
      <c r="DS173" s="44"/>
      <c r="DT173" s="44"/>
      <c r="DU173" s="44"/>
      <c r="DV173" s="44"/>
      <c r="DW173" s="44"/>
      <c r="DX173" s="44"/>
      <c r="DY173" s="44"/>
      <c r="DZ173" s="44"/>
      <c r="EA173" s="44"/>
      <c r="EB173" s="44"/>
      <c r="EC173" s="44"/>
      <c r="ED173" s="44"/>
      <c r="EE173" s="44"/>
      <c r="EF173" s="44"/>
      <c r="EG173" s="44"/>
      <c r="EH173" s="44"/>
      <c r="EI173" s="44"/>
      <c r="EJ173" s="44"/>
      <c r="EK173" s="44"/>
      <c r="EL173" s="44"/>
      <c r="EM173" s="44"/>
      <c r="EN173" s="44"/>
      <c r="EO173" s="44"/>
      <c r="EP173" s="44"/>
      <c r="EQ173" s="44"/>
      <c r="ER173" s="44"/>
      <c r="ES173" s="44"/>
      <c r="ET173" s="44"/>
      <c r="EU173" s="44"/>
      <c r="EV173" s="44"/>
      <c r="EW173" s="44"/>
      <c r="EX173" s="44"/>
      <c r="EY173" s="44"/>
      <c r="EZ173" s="44"/>
      <c r="FA173" s="44"/>
      <c r="FB173" s="44"/>
      <c r="FC173" s="44"/>
      <c r="FD173" s="44"/>
      <c r="FE173" s="44"/>
      <c r="FF173" s="44"/>
      <c r="FG173" s="44"/>
      <c r="FH173" s="44"/>
      <c r="FI173" s="44"/>
      <c r="FJ173" s="44"/>
      <c r="FK173" s="44"/>
      <c r="FL173" s="44"/>
    </row>
    <row r="174" spans="1:174" ht="16.5" customHeight="1" x14ac:dyDescent="0.3">
      <c r="A174" s="53"/>
      <c r="B174" s="48" t="s">
        <v>361</v>
      </c>
      <c r="C174" s="88"/>
      <c r="D174" s="88"/>
      <c r="E174" s="88"/>
      <c r="F174" s="88"/>
      <c r="G174" s="67"/>
      <c r="H174" s="67"/>
      <c r="FL174" s="44"/>
    </row>
    <row r="175" spans="1:174" x14ac:dyDescent="0.3">
      <c r="A175" s="53" t="s">
        <v>410</v>
      </c>
      <c r="B175" s="48" t="s">
        <v>411</v>
      </c>
      <c r="C175" s="89">
        <f t="shared" ref="C175:H175" si="61">C176+C177</f>
        <v>0</v>
      </c>
      <c r="D175" s="89">
        <f t="shared" si="61"/>
        <v>967000</v>
      </c>
      <c r="E175" s="89">
        <f t="shared" si="61"/>
        <v>967000</v>
      </c>
      <c r="F175" s="89">
        <f t="shared" si="61"/>
        <v>967000</v>
      </c>
      <c r="G175" s="89">
        <f t="shared" si="61"/>
        <v>787080</v>
      </c>
      <c r="H175" s="89">
        <f t="shared" si="61"/>
        <v>787080</v>
      </c>
      <c r="FL175" s="44"/>
    </row>
    <row r="176" spans="1:174" x14ac:dyDescent="0.3">
      <c r="A176" s="53"/>
      <c r="B176" s="48" t="s">
        <v>368</v>
      </c>
      <c r="C176" s="89"/>
      <c r="D176" s="88">
        <v>967000</v>
      </c>
      <c r="E176" s="88">
        <v>967000</v>
      </c>
      <c r="F176" s="88">
        <v>967000</v>
      </c>
      <c r="G176" s="89">
        <v>787080</v>
      </c>
      <c r="H176" s="89">
        <v>787080</v>
      </c>
      <c r="FL176" s="44"/>
    </row>
    <row r="177" spans="1:168" ht="60" x14ac:dyDescent="0.3">
      <c r="A177" s="53"/>
      <c r="B177" s="48" t="s">
        <v>370</v>
      </c>
      <c r="C177" s="89"/>
      <c r="D177" s="88"/>
      <c r="E177" s="88"/>
      <c r="F177" s="88"/>
      <c r="G177" s="114"/>
      <c r="H177" s="114"/>
      <c r="FL177" s="44"/>
    </row>
    <row r="178" spans="1:168" x14ac:dyDescent="0.3">
      <c r="A178" s="53"/>
      <c r="B178" s="48" t="s">
        <v>361</v>
      </c>
      <c r="C178" s="89"/>
      <c r="D178" s="88"/>
      <c r="E178" s="88"/>
      <c r="F178" s="88"/>
      <c r="G178" s="114"/>
      <c r="H178" s="114"/>
      <c r="I178" s="44"/>
      <c r="J178" s="44"/>
      <c r="K178" s="44"/>
      <c r="L178" s="44"/>
      <c r="M178" s="44"/>
      <c r="N178" s="44"/>
      <c r="O178" s="44"/>
      <c r="P178" s="44"/>
      <c r="Q178" s="44"/>
      <c r="R178" s="44"/>
      <c r="S178" s="44"/>
      <c r="T178" s="44"/>
      <c r="U178" s="44"/>
      <c r="V178" s="44"/>
      <c r="W178" s="44"/>
      <c r="X178" s="44"/>
      <c r="Y178" s="44"/>
      <c r="Z178" s="44"/>
      <c r="AA178" s="44"/>
      <c r="AB178" s="44"/>
      <c r="AC178" s="44"/>
      <c r="AD178" s="44"/>
      <c r="AE178" s="44"/>
      <c r="AF178" s="44"/>
      <c r="AG178" s="44"/>
      <c r="AH178" s="44"/>
      <c r="AI178" s="44"/>
      <c r="AJ178" s="44"/>
      <c r="AK178" s="44"/>
      <c r="AL178" s="44"/>
      <c r="AM178" s="44"/>
      <c r="AN178" s="44"/>
      <c r="AO178" s="44"/>
      <c r="AP178" s="44"/>
      <c r="AQ178" s="44"/>
      <c r="AR178" s="44"/>
      <c r="AS178" s="44"/>
      <c r="AT178" s="44"/>
      <c r="AU178" s="44"/>
      <c r="AV178" s="44"/>
      <c r="AW178" s="44"/>
      <c r="AX178" s="44"/>
      <c r="AY178" s="44"/>
      <c r="AZ178" s="44"/>
      <c r="BA178" s="44"/>
      <c r="BB178" s="44"/>
      <c r="BC178" s="44"/>
      <c r="BD178" s="44"/>
      <c r="BE178" s="44"/>
      <c r="BF178" s="44"/>
      <c r="BG178" s="44"/>
      <c r="BH178" s="44"/>
      <c r="BI178" s="44"/>
      <c r="BJ178" s="44"/>
      <c r="BK178" s="44"/>
      <c r="BL178" s="44"/>
      <c r="BM178" s="44"/>
      <c r="BN178" s="44"/>
      <c r="BO178" s="44"/>
      <c r="BP178" s="44"/>
      <c r="BQ178" s="44"/>
      <c r="BR178" s="44"/>
      <c r="BS178" s="44"/>
      <c r="BT178" s="44"/>
      <c r="BU178" s="44"/>
      <c r="BV178" s="44"/>
      <c r="BW178" s="44"/>
      <c r="BX178" s="44"/>
      <c r="BY178" s="44"/>
      <c r="BZ178" s="44"/>
      <c r="CA178" s="44"/>
      <c r="CB178" s="44"/>
      <c r="CC178" s="44"/>
      <c r="CD178" s="44"/>
      <c r="CE178" s="44"/>
      <c r="CF178" s="44"/>
      <c r="CG178" s="44"/>
      <c r="CH178" s="44"/>
      <c r="CI178" s="44"/>
      <c r="CJ178" s="44"/>
      <c r="CK178" s="44"/>
      <c r="CL178" s="44"/>
      <c r="CM178" s="44"/>
      <c r="CN178" s="44"/>
      <c r="CO178" s="44"/>
      <c r="CP178" s="44"/>
      <c r="CQ178" s="44"/>
      <c r="CR178" s="44"/>
      <c r="CS178" s="44"/>
      <c r="CT178" s="44"/>
      <c r="CU178" s="44"/>
      <c r="CV178" s="44"/>
      <c r="CW178" s="44"/>
      <c r="CX178" s="44"/>
      <c r="CY178" s="44"/>
      <c r="CZ178" s="44"/>
      <c r="DA178" s="44"/>
      <c r="DB178" s="44"/>
      <c r="DC178" s="44"/>
      <c r="DD178" s="44"/>
      <c r="DE178" s="44"/>
      <c r="DF178" s="44"/>
      <c r="DG178" s="44"/>
      <c r="DH178" s="44"/>
      <c r="DI178" s="44"/>
      <c r="DJ178" s="44"/>
      <c r="DK178" s="44"/>
      <c r="DL178" s="44"/>
      <c r="DM178" s="44"/>
      <c r="DN178" s="44"/>
      <c r="DO178" s="44"/>
      <c r="DP178" s="44"/>
      <c r="DQ178" s="44"/>
      <c r="DR178" s="44"/>
      <c r="DS178" s="44"/>
      <c r="DT178" s="44"/>
      <c r="DU178" s="44"/>
      <c r="DV178" s="44"/>
      <c r="DW178" s="44"/>
      <c r="DX178" s="44"/>
      <c r="DY178" s="44"/>
      <c r="DZ178" s="44"/>
      <c r="EA178" s="44"/>
      <c r="EB178" s="44"/>
      <c r="EC178" s="44"/>
      <c r="ED178" s="44"/>
      <c r="EE178" s="44"/>
      <c r="EF178" s="44"/>
      <c r="EG178" s="44"/>
      <c r="EH178" s="44"/>
      <c r="EI178" s="44"/>
      <c r="EJ178" s="44"/>
      <c r="EK178" s="44"/>
      <c r="EL178" s="44"/>
      <c r="EM178" s="44"/>
      <c r="EN178" s="44"/>
      <c r="EO178" s="44"/>
      <c r="EP178" s="44"/>
      <c r="EQ178" s="44"/>
      <c r="ER178" s="44"/>
      <c r="ES178" s="44"/>
      <c r="ET178" s="44"/>
      <c r="EU178" s="44"/>
      <c r="EV178" s="44"/>
      <c r="EW178" s="44"/>
      <c r="EX178" s="44"/>
      <c r="EY178" s="44"/>
      <c r="EZ178" s="44"/>
      <c r="FA178" s="44"/>
      <c r="FB178" s="44"/>
      <c r="FC178" s="44"/>
      <c r="FD178" s="44"/>
      <c r="FE178" s="44"/>
      <c r="FF178" s="44"/>
      <c r="FG178" s="44"/>
      <c r="FH178" s="44"/>
      <c r="FI178" s="44"/>
      <c r="FJ178" s="44"/>
      <c r="FK178" s="44"/>
      <c r="FL178" s="44"/>
    </row>
    <row r="179" spans="1:168" x14ac:dyDescent="0.3">
      <c r="A179" s="53" t="s">
        <v>412</v>
      </c>
      <c r="B179" s="45" t="s">
        <v>413</v>
      </c>
      <c r="C179" s="88">
        <f>+C180+C191+C196+C201+C213</f>
        <v>0</v>
      </c>
      <c r="D179" s="88">
        <f t="shared" ref="D179:H179" si="62">+D180+D191+D196+D201+D213</f>
        <v>24521840</v>
      </c>
      <c r="E179" s="88">
        <f t="shared" si="62"/>
        <v>26158840</v>
      </c>
      <c r="F179" s="88">
        <f t="shared" si="62"/>
        <v>26158840</v>
      </c>
      <c r="G179" s="88">
        <f t="shared" si="62"/>
        <v>14340972.029999999</v>
      </c>
      <c r="H179" s="88">
        <f t="shared" si="62"/>
        <v>14340972.029999999</v>
      </c>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4"/>
      <c r="AY179" s="44"/>
      <c r="AZ179" s="44"/>
      <c r="BA179" s="44"/>
      <c r="BB179" s="44"/>
      <c r="BC179" s="44"/>
      <c r="BD179" s="44"/>
      <c r="BE179" s="44"/>
      <c r="BF179" s="44"/>
      <c r="BG179" s="44"/>
      <c r="BH179" s="44"/>
      <c r="BI179" s="44"/>
      <c r="BJ179" s="44"/>
      <c r="BK179" s="44"/>
      <c r="BL179" s="44"/>
      <c r="BM179" s="44"/>
      <c r="BN179" s="44"/>
      <c r="BO179" s="44"/>
      <c r="BP179" s="44"/>
      <c r="BQ179" s="44"/>
      <c r="BR179" s="44"/>
      <c r="BS179" s="44"/>
      <c r="BT179" s="44"/>
      <c r="BU179" s="44"/>
      <c r="BV179" s="44"/>
      <c r="BW179" s="44"/>
      <c r="BX179" s="44"/>
      <c r="BY179" s="44"/>
      <c r="BZ179" s="44"/>
      <c r="CA179" s="44"/>
      <c r="CB179" s="44"/>
      <c r="CC179" s="44"/>
      <c r="CD179" s="44"/>
      <c r="CE179" s="44"/>
      <c r="CF179" s="44"/>
      <c r="CG179" s="44"/>
      <c r="CH179" s="44"/>
      <c r="CI179" s="44"/>
      <c r="CJ179" s="44"/>
      <c r="CK179" s="44"/>
      <c r="CL179" s="44"/>
      <c r="CM179" s="44"/>
      <c r="CN179" s="44"/>
      <c r="CO179" s="44"/>
      <c r="CP179" s="44"/>
      <c r="CQ179" s="44"/>
      <c r="CR179" s="44"/>
      <c r="CS179" s="44"/>
      <c r="CT179" s="44"/>
      <c r="CU179" s="44"/>
      <c r="CV179" s="44"/>
      <c r="CW179" s="44"/>
      <c r="CX179" s="44"/>
      <c r="CY179" s="44"/>
      <c r="CZ179" s="44"/>
      <c r="DA179" s="44"/>
      <c r="DB179" s="44"/>
      <c r="DC179" s="44"/>
      <c r="DD179" s="44"/>
      <c r="DE179" s="44"/>
      <c r="DF179" s="44"/>
      <c r="DG179" s="44"/>
      <c r="DH179" s="44"/>
      <c r="DI179" s="44"/>
      <c r="DJ179" s="44"/>
      <c r="DK179" s="44"/>
      <c r="DL179" s="44"/>
      <c r="DM179" s="44"/>
      <c r="DN179" s="44"/>
      <c r="DO179" s="44"/>
      <c r="DP179" s="44"/>
      <c r="DQ179" s="44"/>
      <c r="DR179" s="44"/>
      <c r="DS179" s="44"/>
      <c r="DT179" s="44"/>
      <c r="DU179" s="44"/>
      <c r="DV179" s="44"/>
      <c r="DW179" s="44"/>
      <c r="DX179" s="44"/>
      <c r="DY179" s="44"/>
      <c r="DZ179" s="44"/>
      <c r="EA179" s="44"/>
      <c r="EB179" s="44"/>
      <c r="EC179" s="44"/>
      <c r="ED179" s="44"/>
      <c r="EE179" s="44"/>
      <c r="EF179" s="44"/>
      <c r="EG179" s="44"/>
      <c r="EH179" s="44"/>
      <c r="EI179" s="44"/>
      <c r="EJ179" s="44"/>
      <c r="EK179" s="44"/>
      <c r="EL179" s="44"/>
      <c r="EM179" s="44"/>
      <c r="EN179" s="44"/>
      <c r="EO179" s="44"/>
      <c r="EP179" s="44"/>
      <c r="EQ179" s="44"/>
      <c r="ER179" s="44"/>
      <c r="ES179" s="44"/>
      <c r="ET179" s="44"/>
      <c r="EU179" s="44"/>
      <c r="EV179" s="44"/>
      <c r="EW179" s="44"/>
      <c r="EX179" s="44"/>
      <c r="EY179" s="44"/>
      <c r="EZ179" s="44"/>
      <c r="FA179" s="44"/>
      <c r="FB179" s="44"/>
      <c r="FC179" s="44"/>
      <c r="FD179" s="44"/>
      <c r="FE179" s="44"/>
      <c r="FF179" s="44"/>
      <c r="FG179" s="44"/>
      <c r="FH179" s="44"/>
      <c r="FI179" s="44"/>
      <c r="FJ179" s="44"/>
      <c r="FK179" s="44"/>
    </row>
    <row r="180" spans="1:168" x14ac:dyDescent="0.3">
      <c r="A180" s="53" t="s">
        <v>414</v>
      </c>
      <c r="B180" s="45" t="s">
        <v>415</v>
      </c>
      <c r="C180" s="88">
        <f>+C181+C185+C186+C187+C188+C189</f>
        <v>0</v>
      </c>
      <c r="D180" s="88">
        <f t="shared" ref="D180:H180" si="63">+D181+D185+D186+D187+D188+D189</f>
        <v>13719000</v>
      </c>
      <c r="E180" s="88">
        <f t="shared" si="63"/>
        <v>13774000</v>
      </c>
      <c r="F180" s="88">
        <f t="shared" si="63"/>
        <v>13774000</v>
      </c>
      <c r="G180" s="88">
        <f t="shared" si="63"/>
        <v>6892800</v>
      </c>
      <c r="H180" s="88">
        <f t="shared" si="63"/>
        <v>6892800</v>
      </c>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4"/>
      <c r="AY180" s="44"/>
      <c r="AZ180" s="44"/>
      <c r="BA180" s="44"/>
      <c r="BB180" s="44"/>
      <c r="BC180" s="44"/>
      <c r="BD180" s="44"/>
      <c r="BE180" s="44"/>
      <c r="BF180" s="44"/>
      <c r="BG180" s="44"/>
      <c r="BH180" s="44"/>
      <c r="BI180" s="44"/>
      <c r="BJ180" s="44"/>
      <c r="BK180" s="44"/>
      <c r="BL180" s="44"/>
      <c r="BM180" s="44"/>
      <c r="BN180" s="44"/>
      <c r="BO180" s="44"/>
      <c r="BP180" s="44"/>
      <c r="BQ180" s="44"/>
      <c r="BR180" s="44"/>
      <c r="BS180" s="44"/>
      <c r="BT180" s="44"/>
      <c r="BU180" s="44"/>
      <c r="BV180" s="44"/>
      <c r="BW180" s="44"/>
      <c r="BX180" s="44"/>
      <c r="BY180" s="44"/>
      <c r="BZ180" s="44"/>
      <c r="CA180" s="44"/>
      <c r="CB180" s="44"/>
      <c r="CC180" s="44"/>
      <c r="CD180" s="44"/>
      <c r="CE180" s="44"/>
      <c r="CF180" s="44"/>
      <c r="CG180" s="44"/>
      <c r="CH180" s="44"/>
      <c r="CI180" s="44"/>
      <c r="CJ180" s="44"/>
      <c r="CK180" s="44"/>
      <c r="CL180" s="44"/>
      <c r="CM180" s="44"/>
      <c r="CN180" s="44"/>
      <c r="CO180" s="44"/>
      <c r="CP180" s="44"/>
      <c r="CQ180" s="44"/>
      <c r="CR180" s="44"/>
      <c r="CS180" s="44"/>
      <c r="CT180" s="44"/>
      <c r="CU180" s="44"/>
      <c r="CV180" s="44"/>
      <c r="CW180" s="44"/>
      <c r="CX180" s="44"/>
      <c r="CY180" s="44"/>
      <c r="CZ180" s="44"/>
      <c r="DA180" s="44"/>
      <c r="DB180" s="44"/>
      <c r="DC180" s="44"/>
      <c r="DD180" s="44"/>
      <c r="DE180" s="44"/>
      <c r="DF180" s="44"/>
      <c r="DG180" s="44"/>
      <c r="DH180" s="44"/>
      <c r="DI180" s="44"/>
      <c r="DJ180" s="44"/>
      <c r="DK180" s="44"/>
      <c r="DL180" s="44"/>
      <c r="DM180" s="44"/>
      <c r="DN180" s="44"/>
      <c r="DO180" s="44"/>
      <c r="DP180" s="44"/>
      <c r="DQ180" s="44"/>
      <c r="DR180" s="44"/>
      <c r="DS180" s="44"/>
      <c r="DT180" s="44"/>
      <c r="DU180" s="44"/>
      <c r="DV180" s="44"/>
      <c r="DW180" s="44"/>
      <c r="DX180" s="44"/>
      <c r="DY180" s="44"/>
      <c r="DZ180" s="44"/>
      <c r="EA180" s="44"/>
      <c r="EB180" s="44"/>
      <c r="EC180" s="44"/>
      <c r="ED180" s="44"/>
      <c r="EE180" s="44"/>
      <c r="EF180" s="44"/>
      <c r="EG180" s="44"/>
      <c r="EH180" s="44"/>
      <c r="EI180" s="44"/>
      <c r="EJ180" s="44"/>
      <c r="EK180" s="44"/>
      <c r="EL180" s="44"/>
      <c r="EM180" s="44"/>
      <c r="EN180" s="44"/>
      <c r="EO180" s="44"/>
      <c r="EP180" s="44"/>
      <c r="EQ180" s="44"/>
      <c r="ER180" s="44"/>
      <c r="ES180" s="44"/>
      <c r="ET180" s="44"/>
      <c r="EU180" s="44"/>
      <c r="EV180" s="44"/>
      <c r="EW180" s="44"/>
      <c r="EX180" s="44"/>
      <c r="EY180" s="44"/>
      <c r="EZ180" s="44"/>
      <c r="FA180" s="44"/>
      <c r="FB180" s="44"/>
      <c r="FC180" s="44"/>
      <c r="FD180" s="44"/>
      <c r="FE180" s="44"/>
      <c r="FF180" s="44"/>
      <c r="FG180" s="44"/>
      <c r="FH180" s="44"/>
      <c r="FI180" s="44"/>
      <c r="FJ180" s="44"/>
      <c r="FK180" s="44"/>
    </row>
    <row r="181" spans="1:168" ht="16.5" customHeight="1" x14ac:dyDescent="0.3">
      <c r="A181" s="53"/>
      <c r="B181" s="52" t="s">
        <v>516</v>
      </c>
      <c r="C181" s="89">
        <f>C182+C183+C184</f>
        <v>0</v>
      </c>
      <c r="D181" s="89">
        <f t="shared" ref="D181:H181" si="64">D182+D183+D184</f>
        <v>11962000</v>
      </c>
      <c r="E181" s="89">
        <f t="shared" si="64"/>
        <v>12543000</v>
      </c>
      <c r="F181" s="89">
        <f t="shared" si="64"/>
        <v>12543000</v>
      </c>
      <c r="G181" s="89">
        <f t="shared" si="64"/>
        <v>6385350</v>
      </c>
      <c r="H181" s="89">
        <f t="shared" si="64"/>
        <v>6385350</v>
      </c>
      <c r="I181" s="44"/>
      <c r="J181" s="44"/>
      <c r="K181" s="44"/>
      <c r="L181" s="44"/>
      <c r="M181" s="44"/>
      <c r="N181" s="44"/>
      <c r="O181" s="44"/>
      <c r="P181" s="44"/>
      <c r="Q181" s="44"/>
      <c r="R181" s="44"/>
      <c r="S181" s="44"/>
      <c r="T181" s="44"/>
      <c r="U181" s="44"/>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4"/>
      <c r="AY181" s="44"/>
      <c r="AZ181" s="44"/>
      <c r="BA181" s="44"/>
      <c r="BB181" s="44"/>
      <c r="BC181" s="44"/>
      <c r="BD181" s="44"/>
      <c r="BE181" s="44"/>
      <c r="BF181" s="44"/>
      <c r="BG181" s="44"/>
      <c r="BH181" s="44"/>
      <c r="BI181" s="44"/>
      <c r="BJ181" s="44"/>
      <c r="BK181" s="44"/>
      <c r="BL181" s="44"/>
      <c r="BM181" s="44"/>
      <c r="BN181" s="44"/>
      <c r="BO181" s="44"/>
      <c r="BP181" s="44"/>
      <c r="BQ181" s="44"/>
      <c r="BR181" s="44"/>
      <c r="BS181" s="44"/>
      <c r="BT181" s="44"/>
      <c r="BU181" s="44"/>
      <c r="BV181" s="44"/>
      <c r="BW181" s="44"/>
      <c r="BX181" s="44"/>
      <c r="BY181" s="44"/>
      <c r="BZ181" s="44"/>
      <c r="CA181" s="44"/>
      <c r="CB181" s="44"/>
      <c r="CC181" s="44"/>
      <c r="CD181" s="44"/>
      <c r="CE181" s="44"/>
      <c r="CF181" s="44"/>
      <c r="CG181" s="44"/>
      <c r="CH181" s="44"/>
      <c r="CI181" s="44"/>
      <c r="CJ181" s="44"/>
      <c r="CK181" s="44"/>
      <c r="CL181" s="44"/>
      <c r="CM181" s="44"/>
      <c r="CN181" s="44"/>
      <c r="CO181" s="44"/>
      <c r="CP181" s="44"/>
      <c r="CQ181" s="44"/>
      <c r="CR181" s="44"/>
      <c r="CS181" s="44"/>
      <c r="CT181" s="44"/>
      <c r="CU181" s="44"/>
      <c r="CV181" s="44"/>
      <c r="CW181" s="44"/>
      <c r="CX181" s="44"/>
      <c r="CY181" s="44"/>
      <c r="CZ181" s="44"/>
      <c r="DA181" s="44"/>
      <c r="DB181" s="44"/>
      <c r="DC181" s="44"/>
      <c r="DD181" s="44"/>
      <c r="DE181" s="44"/>
      <c r="DF181" s="44"/>
      <c r="DG181" s="44"/>
      <c r="DH181" s="44"/>
      <c r="DI181" s="44"/>
      <c r="DJ181" s="44"/>
      <c r="DK181" s="44"/>
      <c r="DL181" s="44"/>
      <c r="DM181" s="44"/>
      <c r="DN181" s="44"/>
      <c r="DO181" s="44"/>
      <c r="DP181" s="44"/>
      <c r="DQ181" s="44"/>
      <c r="DR181" s="44"/>
      <c r="DS181" s="44"/>
      <c r="DT181" s="44"/>
      <c r="DU181" s="44"/>
      <c r="DV181" s="44"/>
      <c r="DW181" s="44"/>
      <c r="DX181" s="44"/>
      <c r="DY181" s="44"/>
      <c r="DZ181" s="44"/>
      <c r="EA181" s="44"/>
      <c r="EB181" s="44"/>
      <c r="EC181" s="44"/>
      <c r="ED181" s="44"/>
      <c r="EE181" s="44"/>
      <c r="EF181" s="44"/>
      <c r="EG181" s="44"/>
      <c r="EH181" s="44"/>
      <c r="EI181" s="44"/>
      <c r="EJ181" s="44"/>
      <c r="EK181" s="44"/>
      <c r="EL181" s="44"/>
      <c r="EM181" s="44"/>
      <c r="EN181" s="44"/>
      <c r="EO181" s="44"/>
      <c r="EP181" s="44"/>
      <c r="EQ181" s="44"/>
      <c r="ER181" s="44"/>
      <c r="ES181" s="44"/>
      <c r="ET181" s="44"/>
      <c r="EU181" s="44"/>
      <c r="EV181" s="44"/>
      <c r="EW181" s="44"/>
      <c r="EX181" s="44"/>
      <c r="EY181" s="44"/>
      <c r="EZ181" s="44"/>
      <c r="FA181" s="44"/>
      <c r="FB181" s="44"/>
      <c r="FC181" s="44"/>
      <c r="FD181" s="44"/>
      <c r="FE181" s="44"/>
      <c r="FF181" s="44"/>
      <c r="FG181" s="44"/>
      <c r="FH181" s="44"/>
      <c r="FI181" s="44"/>
      <c r="FJ181" s="44"/>
      <c r="FK181" s="44"/>
      <c r="FL181" s="44"/>
    </row>
    <row r="182" spans="1:168" ht="16.5" customHeight="1" x14ac:dyDescent="0.3">
      <c r="A182" s="53"/>
      <c r="B182" s="87" t="s">
        <v>417</v>
      </c>
      <c r="C182" s="89"/>
      <c r="D182" s="88">
        <v>11962000</v>
      </c>
      <c r="E182" s="88">
        <v>12543000</v>
      </c>
      <c r="F182" s="88">
        <v>12543000</v>
      </c>
      <c r="G182" s="89">
        <v>3748635.8</v>
      </c>
      <c r="H182" s="89">
        <v>3748635.8</v>
      </c>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4"/>
      <c r="AY182" s="44"/>
      <c r="AZ182" s="44"/>
      <c r="BA182" s="44"/>
      <c r="BB182" s="44"/>
      <c r="BC182" s="44"/>
      <c r="BD182" s="44"/>
      <c r="BE182" s="44"/>
      <c r="BF182" s="44"/>
      <c r="BG182" s="44"/>
      <c r="BH182" s="44"/>
      <c r="BI182" s="44"/>
      <c r="BJ182" s="44"/>
      <c r="BK182" s="44"/>
      <c r="BL182" s="44"/>
      <c r="BM182" s="44"/>
      <c r="BN182" s="44"/>
      <c r="BO182" s="44"/>
      <c r="BP182" s="44"/>
      <c r="BQ182" s="44"/>
      <c r="BR182" s="44"/>
      <c r="BS182" s="44"/>
      <c r="BT182" s="44"/>
      <c r="BU182" s="44"/>
      <c r="BV182" s="44"/>
      <c r="BW182" s="44"/>
      <c r="BX182" s="44"/>
      <c r="BY182" s="44"/>
      <c r="BZ182" s="44"/>
      <c r="CA182" s="44"/>
      <c r="CB182" s="44"/>
      <c r="CC182" s="44"/>
      <c r="CD182" s="44"/>
      <c r="CE182" s="44"/>
      <c r="CF182" s="44"/>
      <c r="CG182" s="44"/>
      <c r="CH182" s="44"/>
      <c r="CI182" s="44"/>
      <c r="CJ182" s="44"/>
      <c r="CK182" s="44"/>
      <c r="CL182" s="44"/>
      <c r="CM182" s="44"/>
      <c r="CN182" s="44"/>
      <c r="CO182" s="44"/>
      <c r="CP182" s="44"/>
      <c r="CQ182" s="44"/>
      <c r="CR182" s="44"/>
      <c r="CS182" s="44"/>
      <c r="CT182" s="44"/>
      <c r="CU182" s="44"/>
      <c r="CV182" s="44"/>
      <c r="CW182" s="44"/>
      <c r="CX182" s="44"/>
      <c r="CY182" s="44"/>
      <c r="CZ182" s="44"/>
      <c r="DA182" s="44"/>
      <c r="DB182" s="44"/>
      <c r="DC182" s="44"/>
      <c r="DD182" s="44"/>
      <c r="DE182" s="44"/>
      <c r="DF182" s="44"/>
      <c r="DG182" s="44"/>
      <c r="DH182" s="44"/>
      <c r="DI182" s="44"/>
      <c r="DJ182" s="44"/>
      <c r="DK182" s="44"/>
      <c r="DL182" s="44"/>
      <c r="DM182" s="44"/>
      <c r="DN182" s="44"/>
      <c r="DO182" s="44"/>
      <c r="DP182" s="44"/>
      <c r="DQ182" s="44"/>
      <c r="DR182" s="44"/>
      <c r="DS182" s="44"/>
      <c r="DT182" s="44"/>
      <c r="DU182" s="44"/>
      <c r="DV182" s="44"/>
      <c r="DW182" s="44"/>
      <c r="DX182" s="44"/>
      <c r="DY182" s="44"/>
      <c r="DZ182" s="44"/>
      <c r="EA182" s="44"/>
      <c r="EB182" s="44"/>
      <c r="EC182" s="44"/>
      <c r="ED182" s="44"/>
      <c r="EE182" s="44"/>
      <c r="EF182" s="44"/>
      <c r="EG182" s="44"/>
      <c r="EH182" s="44"/>
      <c r="EI182" s="44"/>
      <c r="EJ182" s="44"/>
      <c r="EK182" s="44"/>
      <c r="EL182" s="44"/>
      <c r="EM182" s="44"/>
      <c r="EN182" s="44"/>
      <c r="EO182" s="44"/>
      <c r="EP182" s="44"/>
      <c r="EQ182" s="44"/>
      <c r="ER182" s="44"/>
      <c r="ES182" s="44"/>
      <c r="ET182" s="44"/>
      <c r="EU182" s="44"/>
      <c r="EV182" s="44"/>
      <c r="EW182" s="44"/>
      <c r="EX182" s="44"/>
      <c r="EY182" s="44"/>
      <c r="EZ182" s="44"/>
      <c r="FA182" s="44"/>
      <c r="FB182" s="44"/>
      <c r="FC182" s="44"/>
      <c r="FD182" s="44"/>
      <c r="FE182" s="44"/>
      <c r="FF182" s="44"/>
      <c r="FG182" s="44"/>
      <c r="FH182" s="44"/>
      <c r="FI182" s="44"/>
      <c r="FJ182" s="44"/>
      <c r="FK182" s="44"/>
      <c r="FL182" s="44"/>
    </row>
    <row r="183" spans="1:168" x14ac:dyDescent="0.3">
      <c r="A183" s="53"/>
      <c r="B183" s="87" t="s">
        <v>418</v>
      </c>
      <c r="C183" s="89"/>
      <c r="D183" s="88"/>
      <c r="E183" s="88"/>
      <c r="F183" s="88"/>
      <c r="G183" s="89">
        <v>2636714.2000000002</v>
      </c>
      <c r="H183" s="89">
        <v>2636714.2000000002</v>
      </c>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4"/>
      <c r="AY183" s="44"/>
      <c r="AZ183" s="44"/>
      <c r="BA183" s="44"/>
      <c r="BB183" s="44"/>
      <c r="BC183" s="44"/>
      <c r="BD183" s="44"/>
      <c r="BE183" s="44"/>
      <c r="BF183" s="44"/>
      <c r="BG183" s="44"/>
      <c r="BH183" s="44"/>
      <c r="BI183" s="44"/>
      <c r="BJ183" s="44"/>
      <c r="BK183" s="44"/>
      <c r="BL183" s="44"/>
      <c r="BM183" s="44"/>
      <c r="BN183" s="44"/>
      <c r="BO183" s="44"/>
      <c r="BP183" s="44"/>
      <c r="BQ183" s="44"/>
      <c r="BR183" s="44"/>
      <c r="BS183" s="44"/>
      <c r="BT183" s="44"/>
      <c r="BU183" s="44"/>
      <c r="BV183" s="44"/>
      <c r="BW183" s="44"/>
      <c r="BX183" s="44"/>
      <c r="BY183" s="44"/>
      <c r="BZ183" s="44"/>
      <c r="CA183" s="44"/>
      <c r="CB183" s="44"/>
      <c r="CC183" s="44"/>
      <c r="CD183" s="44"/>
      <c r="CE183" s="44"/>
      <c r="CF183" s="44"/>
      <c r="CG183" s="44"/>
      <c r="CH183" s="44"/>
      <c r="CI183" s="44"/>
      <c r="CJ183" s="44"/>
      <c r="CK183" s="44"/>
      <c r="CL183" s="44"/>
      <c r="CM183" s="44"/>
      <c r="CN183" s="44"/>
      <c r="CO183" s="44"/>
      <c r="CP183" s="44"/>
      <c r="CQ183" s="44"/>
      <c r="CR183" s="44"/>
      <c r="CS183" s="44"/>
      <c r="CT183" s="44"/>
      <c r="CU183" s="44"/>
      <c r="CV183" s="44"/>
      <c r="CW183" s="44"/>
      <c r="CX183" s="44"/>
      <c r="CY183" s="44"/>
      <c r="CZ183" s="44"/>
      <c r="DA183" s="44"/>
      <c r="DB183" s="44"/>
      <c r="DC183" s="44"/>
      <c r="DD183" s="44"/>
      <c r="DE183" s="44"/>
      <c r="DF183" s="44"/>
      <c r="DG183" s="44"/>
      <c r="DH183" s="44"/>
      <c r="DI183" s="44"/>
      <c r="DJ183" s="44"/>
      <c r="DK183" s="44"/>
      <c r="DL183" s="44"/>
      <c r="DM183" s="44"/>
      <c r="DN183" s="44"/>
      <c r="DO183" s="44"/>
      <c r="DP183" s="44"/>
      <c r="DQ183" s="44"/>
      <c r="DR183" s="44"/>
      <c r="DS183" s="44"/>
      <c r="DT183" s="44"/>
      <c r="DU183" s="44"/>
      <c r="DV183" s="44"/>
      <c r="DW183" s="44"/>
      <c r="DX183" s="44"/>
      <c r="DY183" s="44"/>
      <c r="DZ183" s="44"/>
      <c r="EA183" s="44"/>
      <c r="EB183" s="44"/>
      <c r="EC183" s="44"/>
      <c r="ED183" s="44"/>
      <c r="EE183" s="44"/>
      <c r="EF183" s="44"/>
      <c r="EG183" s="44"/>
      <c r="EH183" s="44"/>
      <c r="EI183" s="44"/>
      <c r="EJ183" s="44"/>
      <c r="EK183" s="44"/>
      <c r="EL183" s="44"/>
      <c r="EM183" s="44"/>
      <c r="EN183" s="44"/>
      <c r="EO183" s="44"/>
      <c r="EP183" s="44"/>
      <c r="EQ183" s="44"/>
      <c r="ER183" s="44"/>
      <c r="ES183" s="44"/>
      <c r="ET183" s="44"/>
      <c r="EU183" s="44"/>
      <c r="EV183" s="44"/>
      <c r="EW183" s="44"/>
      <c r="EX183" s="44"/>
      <c r="EY183" s="44"/>
      <c r="EZ183" s="44"/>
      <c r="FA183" s="44"/>
      <c r="FB183" s="44"/>
      <c r="FC183" s="44"/>
      <c r="FD183" s="44"/>
      <c r="FE183" s="44"/>
      <c r="FF183" s="44"/>
      <c r="FG183" s="44"/>
      <c r="FH183" s="44"/>
      <c r="FI183" s="44"/>
      <c r="FJ183" s="44"/>
      <c r="FK183" s="44"/>
      <c r="FL183" s="44"/>
    </row>
    <row r="184" spans="1:168" x14ac:dyDescent="0.3">
      <c r="A184" s="53"/>
      <c r="B184" s="87" t="s">
        <v>515</v>
      </c>
      <c r="C184" s="89"/>
      <c r="D184" s="88"/>
      <c r="E184" s="88"/>
      <c r="F184" s="88"/>
      <c r="G184" s="89"/>
      <c r="H184" s="89"/>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4"/>
      <c r="AY184" s="44"/>
      <c r="AZ184" s="44"/>
      <c r="BA184" s="44"/>
      <c r="BB184" s="44"/>
      <c r="BC184" s="44"/>
      <c r="BD184" s="44"/>
      <c r="BE184" s="44"/>
      <c r="BF184" s="44"/>
      <c r="BG184" s="44"/>
      <c r="BH184" s="44"/>
      <c r="BI184" s="44"/>
      <c r="BJ184" s="44"/>
      <c r="BK184" s="44"/>
      <c r="BL184" s="44"/>
      <c r="BM184" s="44"/>
      <c r="BN184" s="44"/>
      <c r="BO184" s="44"/>
      <c r="BP184" s="44"/>
      <c r="BQ184" s="44"/>
      <c r="BR184" s="44"/>
      <c r="BS184" s="44"/>
      <c r="BT184" s="44"/>
      <c r="BU184" s="44"/>
      <c r="BV184" s="44"/>
      <c r="BW184" s="44"/>
      <c r="BX184" s="44"/>
      <c r="BY184" s="44"/>
      <c r="BZ184" s="44"/>
      <c r="CA184" s="44"/>
      <c r="CB184" s="44"/>
      <c r="CC184" s="44"/>
      <c r="CD184" s="44"/>
      <c r="CE184" s="44"/>
      <c r="CF184" s="44"/>
      <c r="CG184" s="44"/>
      <c r="CH184" s="44"/>
      <c r="CI184" s="44"/>
      <c r="CJ184" s="44"/>
      <c r="CK184" s="44"/>
      <c r="CL184" s="44"/>
      <c r="CM184" s="44"/>
      <c r="CN184" s="44"/>
      <c r="CO184" s="44"/>
      <c r="CP184" s="44"/>
      <c r="CQ184" s="44"/>
      <c r="CR184" s="44"/>
      <c r="CS184" s="44"/>
      <c r="CT184" s="44"/>
      <c r="CU184" s="44"/>
      <c r="CV184" s="44"/>
      <c r="CW184" s="44"/>
      <c r="CX184" s="44"/>
      <c r="CY184" s="44"/>
      <c r="CZ184" s="44"/>
      <c r="DA184" s="44"/>
      <c r="DB184" s="44"/>
      <c r="DC184" s="44"/>
      <c r="DD184" s="44"/>
      <c r="DE184" s="44"/>
      <c r="DF184" s="44"/>
      <c r="DG184" s="44"/>
      <c r="DH184" s="44"/>
      <c r="DI184" s="44"/>
      <c r="DJ184" s="44"/>
      <c r="DK184" s="44"/>
      <c r="DL184" s="44"/>
      <c r="DM184" s="44"/>
      <c r="DN184" s="44"/>
      <c r="DO184" s="44"/>
      <c r="DP184" s="44"/>
      <c r="DQ184" s="44"/>
      <c r="DR184" s="44"/>
      <c r="DS184" s="44"/>
      <c r="DT184" s="44"/>
      <c r="DU184" s="44"/>
      <c r="DV184" s="44"/>
      <c r="DW184" s="44"/>
      <c r="DX184" s="44"/>
      <c r="DY184" s="44"/>
      <c r="DZ184" s="44"/>
      <c r="EA184" s="44"/>
      <c r="EB184" s="44"/>
      <c r="EC184" s="44"/>
      <c r="ED184" s="44"/>
      <c r="EE184" s="44"/>
      <c r="EF184" s="44"/>
      <c r="EG184" s="44"/>
      <c r="EH184" s="44"/>
      <c r="EI184" s="44"/>
      <c r="EJ184" s="44"/>
      <c r="EK184" s="44"/>
      <c r="EL184" s="44"/>
      <c r="EM184" s="44"/>
      <c r="EN184" s="44"/>
      <c r="EO184" s="44"/>
      <c r="EP184" s="44"/>
      <c r="EQ184" s="44"/>
      <c r="ER184" s="44"/>
      <c r="ES184" s="44"/>
      <c r="ET184" s="44"/>
      <c r="EU184" s="44"/>
      <c r="EV184" s="44"/>
      <c r="EW184" s="44"/>
      <c r="EX184" s="44"/>
      <c r="EY184" s="44"/>
      <c r="EZ184" s="44"/>
      <c r="FA184" s="44"/>
      <c r="FB184" s="44"/>
      <c r="FC184" s="44"/>
      <c r="FD184" s="44"/>
      <c r="FE184" s="44"/>
      <c r="FF184" s="44"/>
      <c r="FG184" s="44"/>
      <c r="FH184" s="44"/>
      <c r="FI184" s="44"/>
      <c r="FJ184" s="44"/>
      <c r="FK184" s="44"/>
      <c r="FL184" s="44"/>
    </row>
    <row r="185" spans="1:168" x14ac:dyDescent="0.3">
      <c r="A185" s="46"/>
      <c r="B185" s="52" t="s">
        <v>419</v>
      </c>
      <c r="C185" s="89"/>
      <c r="D185" s="88">
        <v>875000</v>
      </c>
      <c r="E185" s="88">
        <v>881000</v>
      </c>
      <c r="F185" s="88">
        <v>881000</v>
      </c>
      <c r="G185" s="89">
        <v>441390</v>
      </c>
      <c r="H185" s="89">
        <v>441390</v>
      </c>
      <c r="I185" s="44"/>
      <c r="J185" s="44"/>
      <c r="K185" s="44"/>
      <c r="L185" s="44"/>
      <c r="M185" s="44"/>
      <c r="N185" s="44"/>
      <c r="O185" s="44"/>
      <c r="P185" s="44"/>
      <c r="Q185" s="44"/>
      <c r="R185" s="44"/>
      <c r="S185" s="44"/>
      <c r="T185" s="44"/>
      <c r="U185" s="44"/>
      <c r="V185" s="44"/>
      <c r="W185" s="44"/>
      <c r="X185" s="44"/>
      <c r="Y185" s="44"/>
      <c r="Z185" s="44"/>
      <c r="AA185" s="44"/>
      <c r="AB185" s="44"/>
      <c r="AC185" s="44"/>
      <c r="AD185" s="44"/>
      <c r="AE185" s="44"/>
      <c r="AF185" s="44"/>
      <c r="AG185" s="44"/>
      <c r="AH185" s="44"/>
      <c r="AI185" s="44"/>
      <c r="AJ185" s="44"/>
      <c r="AK185" s="44"/>
      <c r="AL185" s="44"/>
      <c r="AM185" s="44"/>
      <c r="AN185" s="44"/>
      <c r="AO185" s="44"/>
      <c r="AP185" s="44"/>
      <c r="AQ185" s="44"/>
      <c r="AR185" s="44"/>
      <c r="AS185" s="44"/>
      <c r="AT185" s="44"/>
      <c r="AU185" s="44"/>
      <c r="AV185" s="44"/>
      <c r="AW185" s="44"/>
      <c r="AX185" s="44"/>
      <c r="AY185" s="44"/>
      <c r="AZ185" s="44"/>
      <c r="BA185" s="44"/>
      <c r="BB185" s="44"/>
      <c r="BC185" s="44"/>
      <c r="BD185" s="44"/>
      <c r="BE185" s="44"/>
      <c r="BF185" s="44"/>
      <c r="BG185" s="44"/>
      <c r="BH185" s="44"/>
      <c r="BI185" s="44"/>
      <c r="BJ185" s="44"/>
      <c r="BK185" s="44"/>
      <c r="BL185" s="44"/>
      <c r="BM185" s="44"/>
      <c r="BN185" s="44"/>
      <c r="BO185" s="44"/>
      <c r="BP185" s="44"/>
      <c r="BQ185" s="44"/>
      <c r="BR185" s="44"/>
      <c r="BS185" s="44"/>
      <c r="BT185" s="44"/>
      <c r="BU185" s="44"/>
      <c r="BV185" s="44"/>
      <c r="BW185" s="44"/>
      <c r="BX185" s="44"/>
      <c r="BY185" s="44"/>
      <c r="BZ185" s="44"/>
      <c r="CA185" s="44"/>
      <c r="CB185" s="44"/>
      <c r="CC185" s="44"/>
      <c r="CD185" s="44"/>
      <c r="CE185" s="44"/>
      <c r="CF185" s="44"/>
      <c r="CG185" s="44"/>
      <c r="CH185" s="44"/>
      <c r="CI185" s="44"/>
      <c r="CJ185" s="44"/>
      <c r="CK185" s="44"/>
      <c r="CL185" s="44"/>
      <c r="CM185" s="44"/>
      <c r="CN185" s="44"/>
      <c r="CO185" s="44"/>
      <c r="CP185" s="44"/>
      <c r="CQ185" s="44"/>
      <c r="CR185" s="44"/>
      <c r="CS185" s="44"/>
      <c r="CT185" s="44"/>
      <c r="CU185" s="44"/>
      <c r="CV185" s="44"/>
      <c r="CW185" s="44"/>
      <c r="CX185" s="44"/>
      <c r="CY185" s="44"/>
      <c r="CZ185" s="44"/>
      <c r="DA185" s="44"/>
      <c r="DB185" s="44"/>
      <c r="DC185" s="44"/>
      <c r="DD185" s="44"/>
      <c r="DE185" s="44"/>
      <c r="DF185" s="44"/>
      <c r="DG185" s="44"/>
      <c r="DH185" s="44"/>
      <c r="DI185" s="44"/>
      <c r="DJ185" s="44"/>
      <c r="DK185" s="44"/>
      <c r="DL185" s="44"/>
      <c r="DM185" s="44"/>
      <c r="DN185" s="44"/>
      <c r="DO185" s="44"/>
      <c r="DP185" s="44"/>
      <c r="DQ185" s="44"/>
      <c r="DR185" s="44"/>
      <c r="DS185" s="44"/>
      <c r="DT185" s="44"/>
      <c r="DU185" s="44"/>
      <c r="DV185" s="44"/>
      <c r="DW185" s="44"/>
      <c r="DX185" s="44"/>
      <c r="DY185" s="44"/>
      <c r="DZ185" s="44"/>
      <c r="EA185" s="44"/>
      <c r="EB185" s="44"/>
      <c r="EC185" s="44"/>
      <c r="ED185" s="44"/>
      <c r="EE185" s="44"/>
      <c r="EF185" s="44"/>
      <c r="EG185" s="44"/>
      <c r="EH185" s="44"/>
      <c r="EI185" s="44"/>
      <c r="EJ185" s="44"/>
      <c r="EK185" s="44"/>
      <c r="EL185" s="44"/>
      <c r="EM185" s="44"/>
      <c r="EN185" s="44"/>
      <c r="EO185" s="44"/>
      <c r="EP185" s="44"/>
      <c r="EQ185" s="44"/>
      <c r="ER185" s="44"/>
      <c r="ES185" s="44"/>
      <c r="ET185" s="44"/>
      <c r="EU185" s="44"/>
      <c r="EV185" s="44"/>
      <c r="EW185" s="44"/>
      <c r="EX185" s="44"/>
      <c r="EY185" s="44"/>
      <c r="EZ185" s="44"/>
      <c r="FA185" s="44"/>
      <c r="FB185" s="44"/>
      <c r="FC185" s="44"/>
      <c r="FD185" s="44"/>
      <c r="FE185" s="44"/>
      <c r="FF185" s="44"/>
      <c r="FG185" s="44"/>
      <c r="FH185" s="44"/>
      <c r="FI185" s="44"/>
      <c r="FJ185" s="44"/>
      <c r="FK185" s="44"/>
      <c r="FL185" s="44"/>
    </row>
    <row r="186" spans="1:168" ht="30" x14ac:dyDescent="0.3">
      <c r="A186" s="46"/>
      <c r="B186" s="52" t="s">
        <v>420</v>
      </c>
      <c r="C186" s="89"/>
      <c r="D186" s="88">
        <v>217000</v>
      </c>
      <c r="E186" s="88">
        <v>217000</v>
      </c>
      <c r="F186" s="88">
        <v>217000</v>
      </c>
      <c r="G186" s="89">
        <v>3260</v>
      </c>
      <c r="H186" s="89">
        <v>3260</v>
      </c>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c r="AF186" s="44"/>
      <c r="AG186" s="44"/>
      <c r="AH186" s="44"/>
      <c r="AI186" s="44"/>
      <c r="AJ186" s="44"/>
      <c r="AK186" s="44"/>
      <c r="AL186" s="44"/>
      <c r="AM186" s="44"/>
      <c r="AN186" s="44"/>
      <c r="AO186" s="44"/>
      <c r="AP186" s="44"/>
      <c r="AQ186" s="44"/>
      <c r="AR186" s="44"/>
      <c r="AS186" s="44"/>
      <c r="AT186" s="44"/>
      <c r="AU186" s="44"/>
      <c r="AV186" s="44"/>
      <c r="AW186" s="44"/>
      <c r="AX186" s="44"/>
      <c r="AY186" s="44"/>
      <c r="AZ186" s="44"/>
      <c r="BA186" s="44"/>
      <c r="BB186" s="44"/>
      <c r="BC186" s="44"/>
      <c r="BD186" s="44"/>
      <c r="BE186" s="44"/>
      <c r="BF186" s="44"/>
      <c r="BG186" s="44"/>
      <c r="BH186" s="44"/>
      <c r="BI186" s="44"/>
      <c r="BJ186" s="44"/>
      <c r="BK186" s="44"/>
      <c r="BL186" s="44"/>
      <c r="BM186" s="44"/>
      <c r="BN186" s="44"/>
      <c r="BO186" s="44"/>
      <c r="BP186" s="44"/>
      <c r="BQ186" s="44"/>
      <c r="BR186" s="44"/>
      <c r="BS186" s="44"/>
      <c r="BT186" s="44"/>
      <c r="BU186" s="44"/>
      <c r="BV186" s="44"/>
      <c r="BW186" s="44"/>
      <c r="BX186" s="44"/>
      <c r="BY186" s="44"/>
      <c r="BZ186" s="44"/>
      <c r="CA186" s="44"/>
      <c r="CB186" s="44"/>
      <c r="CC186" s="44"/>
      <c r="CD186" s="44"/>
      <c r="CE186" s="44"/>
      <c r="CF186" s="44"/>
      <c r="CG186" s="44"/>
      <c r="CH186" s="44"/>
      <c r="CI186" s="44"/>
      <c r="CJ186" s="44"/>
      <c r="CK186" s="44"/>
      <c r="CL186" s="44"/>
      <c r="CM186" s="44"/>
      <c r="CN186" s="44"/>
      <c r="CO186" s="44"/>
      <c r="CP186" s="44"/>
      <c r="CQ186" s="44"/>
      <c r="CR186" s="44"/>
      <c r="CS186" s="44"/>
      <c r="CT186" s="44"/>
      <c r="CU186" s="44"/>
      <c r="CV186" s="44"/>
      <c r="CW186" s="44"/>
      <c r="CX186" s="44"/>
      <c r="CY186" s="44"/>
      <c r="CZ186" s="44"/>
      <c r="DA186" s="44"/>
      <c r="DB186" s="44"/>
      <c r="DC186" s="44"/>
      <c r="DD186" s="44"/>
      <c r="DE186" s="44"/>
      <c r="DF186" s="44"/>
      <c r="DG186" s="44"/>
      <c r="DH186" s="44"/>
      <c r="DI186" s="44"/>
      <c r="DJ186" s="44"/>
      <c r="DK186" s="44"/>
      <c r="DL186" s="44"/>
      <c r="DM186" s="44"/>
      <c r="DN186" s="44"/>
      <c r="DO186" s="44"/>
      <c r="DP186" s="44"/>
      <c r="DQ186" s="44"/>
      <c r="DR186" s="44"/>
      <c r="DS186" s="44"/>
      <c r="DT186" s="44"/>
      <c r="DU186" s="44"/>
      <c r="DV186" s="44"/>
      <c r="DW186" s="44"/>
      <c r="DX186" s="44"/>
      <c r="DY186" s="44"/>
      <c r="DZ186" s="44"/>
      <c r="EA186" s="44"/>
      <c r="EB186" s="44"/>
      <c r="EC186" s="44"/>
      <c r="ED186" s="44"/>
      <c r="EE186" s="44"/>
      <c r="EF186" s="44"/>
      <c r="EG186" s="44"/>
      <c r="EH186" s="44"/>
      <c r="EI186" s="44"/>
      <c r="EJ186" s="44"/>
      <c r="EK186" s="44"/>
      <c r="EL186" s="44"/>
      <c r="EM186" s="44"/>
      <c r="EN186" s="44"/>
      <c r="EO186" s="44"/>
      <c r="EP186" s="44"/>
      <c r="EQ186" s="44"/>
      <c r="ER186" s="44"/>
      <c r="ES186" s="44"/>
      <c r="ET186" s="44"/>
      <c r="EU186" s="44"/>
      <c r="EV186" s="44"/>
      <c r="EW186" s="44"/>
      <c r="EX186" s="44"/>
      <c r="EY186" s="44"/>
      <c r="EZ186" s="44"/>
      <c r="FA186" s="44"/>
      <c r="FB186" s="44"/>
      <c r="FC186" s="44"/>
      <c r="FD186" s="44"/>
      <c r="FE186" s="44"/>
      <c r="FF186" s="44"/>
      <c r="FG186" s="44"/>
      <c r="FH186" s="44"/>
      <c r="FI186" s="44"/>
      <c r="FJ186" s="44"/>
      <c r="FK186" s="44"/>
      <c r="FL186" s="44"/>
    </row>
    <row r="187" spans="1:168" ht="45" x14ac:dyDescent="0.3">
      <c r="A187" s="46"/>
      <c r="B187" s="52" t="s">
        <v>421</v>
      </c>
      <c r="C187" s="89"/>
      <c r="D187" s="88">
        <v>133000</v>
      </c>
      <c r="E187" s="88">
        <v>133000</v>
      </c>
      <c r="F187" s="88">
        <v>133000</v>
      </c>
      <c r="G187" s="89">
        <v>62800</v>
      </c>
      <c r="H187" s="89">
        <v>62800</v>
      </c>
      <c r="I187" s="44"/>
      <c r="J187" s="44"/>
      <c r="K187" s="44"/>
      <c r="L187" s="44"/>
      <c r="M187" s="44"/>
      <c r="N187" s="44"/>
      <c r="O187" s="44"/>
      <c r="P187" s="44"/>
      <c r="Q187" s="44"/>
      <c r="R187" s="44"/>
      <c r="S187" s="44"/>
      <c r="T187" s="44"/>
      <c r="U187" s="44"/>
      <c r="V187" s="44"/>
      <c r="W187" s="44"/>
      <c r="X187" s="44"/>
      <c r="Y187" s="44"/>
      <c r="Z187" s="44"/>
      <c r="AA187" s="44"/>
      <c r="AB187" s="44"/>
      <c r="AC187" s="44"/>
      <c r="AD187" s="44"/>
      <c r="AE187" s="44"/>
      <c r="AF187" s="44"/>
      <c r="AG187" s="44"/>
      <c r="AH187" s="44"/>
      <c r="AI187" s="44"/>
      <c r="AJ187" s="44"/>
      <c r="AK187" s="44"/>
      <c r="AL187" s="44"/>
      <c r="AM187" s="44"/>
      <c r="AN187" s="44"/>
      <c r="AO187" s="44"/>
      <c r="AP187" s="44"/>
      <c r="AQ187" s="44"/>
      <c r="AR187" s="44"/>
      <c r="AS187" s="44"/>
      <c r="AT187" s="44"/>
      <c r="AU187" s="44"/>
      <c r="AV187" s="44"/>
      <c r="AW187" s="44"/>
      <c r="AX187" s="44"/>
      <c r="AY187" s="44"/>
      <c r="AZ187" s="44"/>
      <c r="BA187" s="44"/>
      <c r="BB187" s="44"/>
      <c r="BC187" s="44"/>
      <c r="BD187" s="44"/>
      <c r="BE187" s="44"/>
      <c r="BF187" s="44"/>
      <c r="BG187" s="44"/>
      <c r="BH187" s="44"/>
      <c r="BI187" s="44"/>
      <c r="BJ187" s="44"/>
      <c r="BK187" s="44"/>
      <c r="BL187" s="44"/>
      <c r="BM187" s="44"/>
      <c r="BN187" s="44"/>
      <c r="BO187" s="44"/>
      <c r="BP187" s="44"/>
      <c r="BQ187" s="44"/>
      <c r="BR187" s="44"/>
      <c r="BS187" s="44"/>
      <c r="BT187" s="44"/>
      <c r="BU187" s="44"/>
      <c r="BV187" s="44"/>
      <c r="BW187" s="44"/>
      <c r="BX187" s="44"/>
      <c r="BY187" s="44"/>
      <c r="BZ187" s="44"/>
      <c r="CA187" s="44"/>
      <c r="CB187" s="44"/>
      <c r="CC187" s="44"/>
      <c r="CD187" s="44"/>
      <c r="CE187" s="44"/>
      <c r="CF187" s="44"/>
      <c r="CG187" s="44"/>
      <c r="CH187" s="44"/>
      <c r="CI187" s="44"/>
      <c r="CJ187" s="44"/>
      <c r="CK187" s="44"/>
      <c r="CL187" s="44"/>
      <c r="CM187" s="44"/>
      <c r="CN187" s="44"/>
      <c r="CO187" s="44"/>
      <c r="CP187" s="44"/>
      <c r="CQ187" s="44"/>
      <c r="CR187" s="44"/>
      <c r="CS187" s="44"/>
      <c r="CT187" s="44"/>
      <c r="CU187" s="44"/>
      <c r="CV187" s="44"/>
      <c r="CW187" s="44"/>
      <c r="CX187" s="44"/>
      <c r="CY187" s="44"/>
      <c r="CZ187" s="44"/>
      <c r="DA187" s="44"/>
      <c r="DB187" s="44"/>
      <c r="DC187" s="44"/>
      <c r="DD187" s="44"/>
      <c r="DE187" s="44"/>
      <c r="DF187" s="44"/>
      <c r="DG187" s="44"/>
      <c r="DH187" s="44"/>
      <c r="DI187" s="44"/>
      <c r="DJ187" s="44"/>
      <c r="DK187" s="44"/>
      <c r="DL187" s="44"/>
      <c r="DM187" s="44"/>
      <c r="DN187" s="44"/>
      <c r="DO187" s="44"/>
      <c r="DP187" s="44"/>
      <c r="DQ187" s="44"/>
      <c r="DR187" s="44"/>
      <c r="DS187" s="44"/>
      <c r="DT187" s="44"/>
      <c r="DU187" s="44"/>
      <c r="DV187" s="44"/>
      <c r="DW187" s="44"/>
      <c r="DX187" s="44"/>
      <c r="DY187" s="44"/>
      <c r="DZ187" s="44"/>
      <c r="EA187" s="44"/>
      <c r="EB187" s="44"/>
      <c r="EC187" s="44"/>
      <c r="ED187" s="44"/>
      <c r="EE187" s="44"/>
      <c r="EF187" s="44"/>
      <c r="EG187" s="44"/>
      <c r="EH187" s="44"/>
      <c r="EI187" s="44"/>
      <c r="EJ187" s="44"/>
      <c r="EK187" s="44"/>
      <c r="EL187" s="44"/>
      <c r="EM187" s="44"/>
      <c r="EN187" s="44"/>
      <c r="EO187" s="44"/>
      <c r="EP187" s="44"/>
      <c r="EQ187" s="44"/>
      <c r="ER187" s="44"/>
      <c r="ES187" s="44"/>
      <c r="ET187" s="44"/>
      <c r="EU187" s="44"/>
      <c r="EV187" s="44"/>
      <c r="EW187" s="44"/>
      <c r="EX187" s="44"/>
      <c r="EY187" s="44"/>
      <c r="EZ187" s="44"/>
      <c r="FA187" s="44"/>
      <c r="FB187" s="44"/>
      <c r="FC187" s="44"/>
      <c r="FD187" s="44"/>
      <c r="FE187" s="44"/>
      <c r="FF187" s="44"/>
      <c r="FG187" s="44"/>
      <c r="FH187" s="44"/>
      <c r="FI187" s="44"/>
      <c r="FJ187" s="44"/>
      <c r="FK187" s="44"/>
      <c r="FL187" s="44"/>
    </row>
    <row r="188" spans="1:168" ht="60" x14ac:dyDescent="0.3">
      <c r="A188" s="46"/>
      <c r="B188" s="52" t="s">
        <v>370</v>
      </c>
      <c r="C188" s="89"/>
      <c r="D188" s="88"/>
      <c r="E188" s="88"/>
      <c r="F188" s="88"/>
      <c r="G188" s="89"/>
      <c r="H188" s="89"/>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44"/>
      <c r="AI188" s="44"/>
      <c r="AJ188" s="44"/>
      <c r="AK188" s="44"/>
      <c r="AL188" s="44"/>
      <c r="AM188" s="44"/>
      <c r="AN188" s="44"/>
      <c r="AO188" s="44"/>
      <c r="AP188" s="44"/>
      <c r="AQ188" s="44"/>
      <c r="AR188" s="44"/>
      <c r="AS188" s="44"/>
      <c r="AT188" s="44"/>
      <c r="AU188" s="44"/>
      <c r="AV188" s="44"/>
      <c r="AW188" s="44"/>
      <c r="AX188" s="44"/>
      <c r="AY188" s="44"/>
      <c r="AZ188" s="44"/>
      <c r="BA188" s="44"/>
      <c r="BB188" s="44"/>
      <c r="BC188" s="44"/>
      <c r="BD188" s="44"/>
      <c r="BE188" s="44"/>
      <c r="BF188" s="44"/>
      <c r="BG188" s="44"/>
      <c r="BH188" s="44"/>
      <c r="BI188" s="44"/>
      <c r="BJ188" s="44"/>
      <c r="BK188" s="44"/>
      <c r="BL188" s="44"/>
      <c r="BM188" s="44"/>
      <c r="BN188" s="44"/>
      <c r="BO188" s="44"/>
      <c r="BP188" s="44"/>
      <c r="BQ188" s="44"/>
      <c r="BR188" s="44"/>
      <c r="BS188" s="44"/>
      <c r="BT188" s="44"/>
      <c r="BU188" s="44"/>
      <c r="BV188" s="44"/>
      <c r="BW188" s="44"/>
      <c r="BX188" s="44"/>
      <c r="BY188" s="44"/>
      <c r="BZ188" s="44"/>
      <c r="CA188" s="44"/>
      <c r="CB188" s="44"/>
      <c r="CC188" s="44"/>
      <c r="CD188" s="44"/>
      <c r="CE188" s="44"/>
      <c r="CF188" s="44"/>
      <c r="CG188" s="44"/>
      <c r="CH188" s="44"/>
      <c r="CI188" s="44"/>
      <c r="CJ188" s="44"/>
      <c r="CK188" s="44"/>
      <c r="CL188" s="44"/>
      <c r="CM188" s="44"/>
      <c r="CN188" s="44"/>
      <c r="CO188" s="44"/>
      <c r="CP188" s="44"/>
      <c r="CQ188" s="44"/>
      <c r="CR188" s="44"/>
      <c r="CS188" s="44"/>
      <c r="CT188" s="44"/>
      <c r="CU188" s="44"/>
      <c r="CV188" s="44"/>
      <c r="CW188" s="44"/>
      <c r="CX188" s="44"/>
      <c r="CY188" s="44"/>
      <c r="CZ188" s="44"/>
      <c r="DA188" s="44"/>
      <c r="DB188" s="44"/>
      <c r="DC188" s="44"/>
      <c r="DD188" s="44"/>
      <c r="DE188" s="44"/>
      <c r="DF188" s="44"/>
      <c r="DG188" s="44"/>
      <c r="DH188" s="44"/>
      <c r="DI188" s="44"/>
      <c r="DJ188" s="44"/>
      <c r="DK188" s="44"/>
      <c r="DL188" s="44"/>
      <c r="DM188" s="44"/>
      <c r="DN188" s="44"/>
      <c r="DO188" s="44"/>
      <c r="DP188" s="44"/>
      <c r="DQ188" s="44"/>
      <c r="DR188" s="44"/>
      <c r="DS188" s="44"/>
      <c r="DT188" s="44"/>
      <c r="DU188" s="44"/>
      <c r="DV188" s="44"/>
      <c r="DW188" s="44"/>
      <c r="DX188" s="44"/>
      <c r="DY188" s="44"/>
      <c r="DZ188" s="44"/>
      <c r="EA188" s="44"/>
      <c r="EB188" s="44"/>
      <c r="EC188" s="44"/>
      <c r="ED188" s="44"/>
      <c r="EE188" s="44"/>
      <c r="EF188" s="44"/>
      <c r="EG188" s="44"/>
      <c r="EH188" s="44"/>
      <c r="EI188" s="44"/>
      <c r="EJ188" s="44"/>
      <c r="EK188" s="44"/>
      <c r="EL188" s="44"/>
      <c r="EM188" s="44"/>
      <c r="EN188" s="44"/>
      <c r="EO188" s="44"/>
      <c r="EP188" s="44"/>
      <c r="EQ188" s="44"/>
      <c r="ER188" s="44"/>
      <c r="ES188" s="44"/>
      <c r="ET188" s="44"/>
      <c r="EU188" s="44"/>
      <c r="EV188" s="44"/>
      <c r="EW188" s="44"/>
      <c r="EX188" s="44"/>
      <c r="EY188" s="44"/>
      <c r="EZ188" s="44"/>
      <c r="FA188" s="44"/>
      <c r="FB188" s="44"/>
      <c r="FC188" s="44"/>
      <c r="FD188" s="44"/>
      <c r="FE188" s="44"/>
      <c r="FF188" s="44"/>
      <c r="FG188" s="44"/>
      <c r="FH188" s="44"/>
      <c r="FI188" s="44"/>
      <c r="FJ188" s="44"/>
      <c r="FK188" s="44"/>
      <c r="FL188" s="44"/>
    </row>
    <row r="189" spans="1:168" ht="45" x14ac:dyDescent="0.3">
      <c r="A189" s="46"/>
      <c r="B189" s="52" t="s">
        <v>511</v>
      </c>
      <c r="C189" s="89"/>
      <c r="D189" s="88">
        <v>532000</v>
      </c>
      <c r="E189" s="88">
        <v>0</v>
      </c>
      <c r="F189" s="88">
        <v>0</v>
      </c>
      <c r="G189" s="89">
        <v>0</v>
      </c>
      <c r="H189" s="89">
        <v>0</v>
      </c>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4"/>
      <c r="AY189" s="44"/>
      <c r="AZ189" s="44"/>
      <c r="BA189" s="44"/>
      <c r="BB189" s="44"/>
      <c r="BC189" s="44"/>
      <c r="BD189" s="44"/>
      <c r="BE189" s="44"/>
      <c r="BF189" s="44"/>
      <c r="BG189" s="44"/>
      <c r="BH189" s="44"/>
      <c r="BI189" s="44"/>
      <c r="BJ189" s="44"/>
      <c r="BK189" s="44"/>
      <c r="BL189" s="44"/>
      <c r="BM189" s="44"/>
      <c r="BN189" s="44"/>
      <c r="BO189" s="44"/>
      <c r="BP189" s="44"/>
      <c r="BQ189" s="44"/>
      <c r="BR189" s="44"/>
      <c r="BS189" s="44"/>
      <c r="BT189" s="44"/>
      <c r="BU189" s="44"/>
      <c r="BV189" s="44"/>
      <c r="BW189" s="44"/>
      <c r="BX189" s="44"/>
      <c r="BY189" s="44"/>
      <c r="BZ189" s="44"/>
      <c r="CA189" s="44"/>
      <c r="CB189" s="44"/>
      <c r="CC189" s="44"/>
      <c r="CD189" s="44"/>
      <c r="CE189" s="44"/>
      <c r="CF189" s="44"/>
      <c r="CG189" s="44"/>
      <c r="CH189" s="44"/>
      <c r="CI189" s="44"/>
      <c r="CJ189" s="44"/>
      <c r="CK189" s="44"/>
      <c r="CL189" s="44"/>
      <c r="CM189" s="44"/>
      <c r="CN189" s="44"/>
      <c r="CO189" s="44"/>
      <c r="CP189" s="44"/>
      <c r="CQ189" s="44"/>
      <c r="CR189" s="44"/>
      <c r="CS189" s="44"/>
      <c r="CT189" s="44"/>
      <c r="CU189" s="44"/>
      <c r="CV189" s="44"/>
      <c r="CW189" s="44"/>
      <c r="CX189" s="44"/>
      <c r="CY189" s="44"/>
      <c r="CZ189" s="44"/>
      <c r="DA189" s="44"/>
      <c r="DB189" s="44"/>
      <c r="DC189" s="44"/>
      <c r="DD189" s="44"/>
      <c r="DE189" s="44"/>
      <c r="DF189" s="44"/>
      <c r="DG189" s="44"/>
      <c r="DH189" s="44"/>
      <c r="DI189" s="44"/>
      <c r="DJ189" s="44"/>
      <c r="DK189" s="44"/>
      <c r="DL189" s="44"/>
      <c r="DM189" s="44"/>
      <c r="DN189" s="44"/>
      <c r="DO189" s="44"/>
      <c r="DP189" s="44"/>
      <c r="DQ189" s="44"/>
      <c r="DR189" s="44"/>
      <c r="DS189" s="44"/>
      <c r="DT189" s="44"/>
      <c r="DU189" s="44"/>
      <c r="DV189" s="44"/>
      <c r="DW189" s="44"/>
      <c r="DX189" s="44"/>
      <c r="DY189" s="44"/>
      <c r="DZ189" s="44"/>
      <c r="EA189" s="44"/>
      <c r="EB189" s="44"/>
      <c r="EC189" s="44"/>
      <c r="ED189" s="44"/>
      <c r="EE189" s="44"/>
      <c r="EF189" s="44"/>
      <c r="EG189" s="44"/>
      <c r="EH189" s="44"/>
      <c r="EI189" s="44"/>
      <c r="EJ189" s="44"/>
      <c r="EK189" s="44"/>
      <c r="EL189" s="44"/>
      <c r="EM189" s="44"/>
      <c r="EN189" s="44"/>
      <c r="EO189" s="44"/>
      <c r="EP189" s="44"/>
      <c r="EQ189" s="44"/>
      <c r="ER189" s="44"/>
      <c r="ES189" s="44"/>
      <c r="ET189" s="44"/>
      <c r="EU189" s="44"/>
      <c r="EV189" s="44"/>
      <c r="EW189" s="44"/>
      <c r="EX189" s="44"/>
      <c r="EY189" s="44"/>
      <c r="EZ189" s="44"/>
      <c r="FA189" s="44"/>
      <c r="FB189" s="44"/>
      <c r="FC189" s="44"/>
      <c r="FD189" s="44"/>
      <c r="FE189" s="44"/>
      <c r="FF189" s="44"/>
      <c r="FG189" s="44"/>
      <c r="FH189" s="44"/>
      <c r="FI189" s="44"/>
      <c r="FJ189" s="44"/>
      <c r="FK189" s="44"/>
      <c r="FL189" s="44"/>
    </row>
    <row r="190" spans="1:168" x14ac:dyDescent="0.3">
      <c r="A190" s="46"/>
      <c r="B190" s="48" t="s">
        <v>361</v>
      </c>
      <c r="C190" s="89"/>
      <c r="D190" s="88"/>
      <c r="E190" s="88"/>
      <c r="F190" s="88"/>
      <c r="G190" s="47"/>
      <c r="H190" s="47"/>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c r="AW190" s="44"/>
      <c r="AX190" s="44"/>
      <c r="AY190" s="44"/>
      <c r="AZ190" s="44"/>
      <c r="BA190" s="44"/>
      <c r="BB190" s="44"/>
      <c r="BC190" s="44"/>
      <c r="BD190" s="44"/>
      <c r="BE190" s="44"/>
      <c r="BF190" s="44"/>
      <c r="BG190" s="44"/>
      <c r="BH190" s="44"/>
      <c r="BI190" s="44"/>
      <c r="BJ190" s="44"/>
      <c r="BK190" s="44"/>
      <c r="BL190" s="44"/>
      <c r="BM190" s="44"/>
      <c r="BN190" s="44"/>
      <c r="BO190" s="44"/>
      <c r="BP190" s="44"/>
      <c r="BQ190" s="44"/>
      <c r="BR190" s="44"/>
      <c r="BS190" s="44"/>
      <c r="BT190" s="44"/>
      <c r="BU190" s="44"/>
      <c r="BV190" s="44"/>
      <c r="BW190" s="44"/>
      <c r="BX190" s="44"/>
      <c r="BY190" s="44"/>
      <c r="BZ190" s="44"/>
      <c r="CA190" s="44"/>
      <c r="CB190" s="44"/>
      <c r="CC190" s="44"/>
      <c r="CD190" s="44"/>
      <c r="CE190" s="44"/>
      <c r="CF190" s="44"/>
      <c r="CG190" s="44"/>
      <c r="CH190" s="44"/>
      <c r="CI190" s="44"/>
      <c r="CJ190" s="44"/>
      <c r="CK190" s="44"/>
      <c r="CL190" s="44"/>
      <c r="CM190" s="44"/>
      <c r="CN190" s="44"/>
      <c r="CO190" s="44"/>
      <c r="CP190" s="44"/>
      <c r="CQ190" s="44"/>
      <c r="CR190" s="44"/>
      <c r="CS190" s="44"/>
      <c r="CT190" s="44"/>
      <c r="CU190" s="44"/>
      <c r="CV190" s="44"/>
      <c r="CW190" s="44"/>
      <c r="CX190" s="44"/>
      <c r="CY190" s="44"/>
      <c r="CZ190" s="44"/>
      <c r="DA190" s="44"/>
      <c r="DB190" s="44"/>
      <c r="DC190" s="44"/>
      <c r="DD190" s="44"/>
      <c r="DE190" s="44"/>
      <c r="DF190" s="44"/>
      <c r="DG190" s="44"/>
      <c r="DH190" s="44"/>
      <c r="DI190" s="44"/>
      <c r="DJ190" s="44"/>
      <c r="DK190" s="44"/>
      <c r="DL190" s="44"/>
      <c r="DM190" s="44"/>
      <c r="DN190" s="44"/>
      <c r="DO190" s="44"/>
      <c r="DP190" s="44"/>
      <c r="DQ190" s="44"/>
      <c r="DR190" s="44"/>
      <c r="DS190" s="44"/>
      <c r="DT190" s="44"/>
      <c r="DU190" s="44"/>
      <c r="DV190" s="44"/>
      <c r="DW190" s="44"/>
      <c r="DX190" s="44"/>
      <c r="DY190" s="44"/>
      <c r="DZ190" s="44"/>
      <c r="EA190" s="44"/>
      <c r="EB190" s="44"/>
      <c r="EC190" s="44"/>
      <c r="ED190" s="44"/>
      <c r="EE190" s="44"/>
      <c r="EF190" s="44"/>
      <c r="EG190" s="44"/>
      <c r="EH190" s="44"/>
      <c r="EI190" s="44"/>
      <c r="EJ190" s="44"/>
      <c r="EK190" s="44"/>
      <c r="EL190" s="44"/>
      <c r="EM190" s="44"/>
      <c r="EN190" s="44"/>
      <c r="EO190" s="44"/>
      <c r="EP190" s="44"/>
      <c r="EQ190" s="44"/>
      <c r="ER190" s="44"/>
      <c r="ES190" s="44"/>
      <c r="ET190" s="44"/>
      <c r="EU190" s="44"/>
      <c r="EV190" s="44"/>
      <c r="EW190" s="44"/>
      <c r="EX190" s="44"/>
      <c r="EY190" s="44"/>
      <c r="EZ190" s="44"/>
      <c r="FA190" s="44"/>
      <c r="FB190" s="44"/>
      <c r="FC190" s="44"/>
      <c r="FD190" s="44"/>
      <c r="FE190" s="44"/>
      <c r="FF190" s="44"/>
      <c r="FG190" s="44"/>
      <c r="FH190" s="44"/>
      <c r="FI190" s="44"/>
      <c r="FJ190" s="44"/>
      <c r="FK190" s="44"/>
      <c r="FL190" s="44"/>
    </row>
    <row r="191" spans="1:168" x14ac:dyDescent="0.3">
      <c r="A191" s="46" t="s">
        <v>422</v>
      </c>
      <c r="B191" s="64" t="s">
        <v>423</v>
      </c>
      <c r="C191" s="89">
        <f>C192+C193+C194</f>
        <v>0</v>
      </c>
      <c r="D191" s="89">
        <f t="shared" ref="D191:H191" si="65">D192+D193+D194</f>
        <v>5310730</v>
      </c>
      <c r="E191" s="89">
        <f t="shared" si="65"/>
        <v>6737730</v>
      </c>
      <c r="F191" s="89">
        <f t="shared" si="65"/>
        <v>6737730</v>
      </c>
      <c r="G191" s="89">
        <f t="shared" si="65"/>
        <v>3701124.36</v>
      </c>
      <c r="H191" s="89">
        <f t="shared" si="65"/>
        <v>3701124.36</v>
      </c>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4"/>
      <c r="AW191" s="44"/>
      <c r="AX191" s="44"/>
      <c r="AY191" s="44"/>
      <c r="AZ191" s="44"/>
      <c r="BA191" s="44"/>
      <c r="BB191" s="44"/>
      <c r="BC191" s="44"/>
      <c r="BD191" s="44"/>
      <c r="BE191" s="44"/>
      <c r="BF191" s="44"/>
      <c r="BG191" s="44"/>
      <c r="BH191" s="44"/>
      <c r="BI191" s="44"/>
      <c r="BJ191" s="44"/>
      <c r="BK191" s="44"/>
      <c r="BL191" s="44"/>
      <c r="BM191" s="44"/>
      <c r="BN191" s="44"/>
      <c r="BO191" s="44"/>
      <c r="BP191" s="44"/>
      <c r="BQ191" s="44"/>
      <c r="BR191" s="44"/>
      <c r="BS191" s="44"/>
      <c r="BT191" s="44"/>
      <c r="BU191" s="44"/>
      <c r="BV191" s="44"/>
      <c r="BW191" s="44"/>
      <c r="BX191" s="44"/>
      <c r="BY191" s="44"/>
      <c r="BZ191" s="44"/>
      <c r="CA191" s="44"/>
      <c r="CB191" s="44"/>
      <c r="CC191" s="44"/>
      <c r="CD191" s="44"/>
      <c r="CE191" s="44"/>
      <c r="CF191" s="44"/>
      <c r="CG191" s="44"/>
      <c r="CH191" s="44"/>
      <c r="CI191" s="44"/>
      <c r="CJ191" s="44"/>
      <c r="CK191" s="44"/>
      <c r="CL191" s="44"/>
      <c r="CM191" s="44"/>
      <c r="CN191" s="44"/>
      <c r="CO191" s="44"/>
      <c r="CP191" s="44"/>
      <c r="CQ191" s="44"/>
      <c r="CR191" s="44"/>
      <c r="CS191" s="44"/>
      <c r="CT191" s="44"/>
      <c r="CU191" s="44"/>
      <c r="CV191" s="44"/>
      <c r="CW191" s="44"/>
      <c r="CX191" s="44"/>
      <c r="CY191" s="44"/>
      <c r="CZ191" s="44"/>
      <c r="DA191" s="44"/>
      <c r="DB191" s="44"/>
      <c r="DC191" s="44"/>
      <c r="DD191" s="44"/>
      <c r="DE191" s="44"/>
      <c r="DF191" s="44"/>
      <c r="DG191" s="44"/>
      <c r="DH191" s="44"/>
      <c r="DI191" s="44"/>
      <c r="DJ191" s="44"/>
      <c r="DK191" s="44"/>
      <c r="DL191" s="44"/>
      <c r="DM191" s="44"/>
      <c r="DN191" s="44"/>
      <c r="DO191" s="44"/>
      <c r="DP191" s="44"/>
      <c r="DQ191" s="44"/>
      <c r="DR191" s="44"/>
      <c r="DS191" s="44"/>
      <c r="DT191" s="44"/>
      <c r="DU191" s="44"/>
      <c r="DV191" s="44"/>
      <c r="DW191" s="44"/>
      <c r="DX191" s="44"/>
      <c r="DY191" s="44"/>
      <c r="DZ191" s="44"/>
      <c r="EA191" s="44"/>
      <c r="EB191" s="44"/>
      <c r="EC191" s="44"/>
      <c r="ED191" s="44"/>
      <c r="EE191" s="44"/>
      <c r="EF191" s="44"/>
      <c r="EG191" s="44"/>
      <c r="EH191" s="44"/>
      <c r="EI191" s="44"/>
      <c r="EJ191" s="44"/>
      <c r="EK191" s="44"/>
      <c r="EL191" s="44"/>
      <c r="EM191" s="44"/>
      <c r="EN191" s="44"/>
      <c r="EO191" s="44"/>
      <c r="EP191" s="44"/>
      <c r="EQ191" s="44"/>
      <c r="ER191" s="44"/>
      <c r="ES191" s="44"/>
      <c r="ET191" s="44"/>
      <c r="EU191" s="44"/>
      <c r="EV191" s="44"/>
      <c r="EW191" s="44"/>
      <c r="EX191" s="44"/>
      <c r="EY191" s="44"/>
      <c r="EZ191" s="44"/>
      <c r="FA191" s="44"/>
      <c r="FB191" s="44"/>
      <c r="FC191" s="44"/>
      <c r="FD191" s="44"/>
      <c r="FE191" s="44"/>
      <c r="FF191" s="44"/>
      <c r="FG191" s="44"/>
      <c r="FH191" s="44"/>
      <c r="FI191" s="44"/>
      <c r="FJ191" s="44"/>
      <c r="FK191" s="44"/>
      <c r="FL191" s="44"/>
    </row>
    <row r="192" spans="1:168" x14ac:dyDescent="0.3">
      <c r="A192" s="46"/>
      <c r="B192" s="65" t="s">
        <v>368</v>
      </c>
      <c r="C192" s="89"/>
      <c r="D192" s="88">
        <v>5310000</v>
      </c>
      <c r="E192" s="88">
        <v>6737000</v>
      </c>
      <c r="F192" s="88">
        <v>6737000</v>
      </c>
      <c r="G192" s="89">
        <v>3700400</v>
      </c>
      <c r="H192" s="89">
        <v>3700400</v>
      </c>
      <c r="I192" s="44"/>
      <c r="J192" s="44"/>
      <c r="K192" s="44"/>
      <c r="L192" s="44"/>
      <c r="M192" s="44"/>
      <c r="N192" s="44"/>
      <c r="O192" s="44"/>
      <c r="P192" s="44"/>
      <c r="Q192" s="44"/>
      <c r="R192" s="44"/>
      <c r="S192" s="44"/>
      <c r="T192" s="44"/>
      <c r="U192" s="44"/>
      <c r="V192" s="44"/>
      <c r="W192" s="44"/>
      <c r="X192" s="44"/>
      <c r="Y192" s="44"/>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4"/>
      <c r="AY192" s="44"/>
      <c r="AZ192" s="44"/>
      <c r="BA192" s="44"/>
      <c r="BB192" s="44"/>
      <c r="BC192" s="44"/>
      <c r="BD192" s="44"/>
      <c r="BE192" s="44"/>
      <c r="BF192" s="44"/>
      <c r="BG192" s="44"/>
      <c r="BH192" s="44"/>
      <c r="BI192" s="44"/>
      <c r="BJ192" s="44"/>
      <c r="BK192" s="44"/>
      <c r="BL192" s="44"/>
      <c r="BM192" s="44"/>
      <c r="BN192" s="44"/>
      <c r="BO192" s="44"/>
      <c r="BP192" s="44"/>
      <c r="BQ192" s="44"/>
      <c r="BR192" s="44"/>
      <c r="BS192" s="44"/>
      <c r="BT192" s="44"/>
      <c r="BU192" s="44"/>
      <c r="BV192" s="44"/>
      <c r="BW192" s="44"/>
      <c r="BX192" s="44"/>
      <c r="BY192" s="44"/>
      <c r="BZ192" s="44"/>
      <c r="CA192" s="44"/>
      <c r="CB192" s="44"/>
      <c r="CC192" s="44"/>
      <c r="CD192" s="44"/>
      <c r="CE192" s="44"/>
      <c r="CF192" s="44"/>
      <c r="CG192" s="44"/>
      <c r="CH192" s="44"/>
      <c r="CI192" s="44"/>
      <c r="CJ192" s="44"/>
      <c r="CK192" s="44"/>
      <c r="CL192" s="44"/>
      <c r="CM192" s="44"/>
      <c r="CN192" s="44"/>
      <c r="CO192" s="44"/>
      <c r="CP192" s="44"/>
      <c r="CQ192" s="44"/>
      <c r="CR192" s="44"/>
      <c r="CS192" s="44"/>
      <c r="CT192" s="44"/>
      <c r="CU192" s="44"/>
      <c r="CV192" s="44"/>
      <c r="CW192" s="44"/>
      <c r="CX192" s="44"/>
      <c r="CY192" s="44"/>
      <c r="CZ192" s="44"/>
      <c r="DA192" s="44"/>
      <c r="DB192" s="44"/>
      <c r="DC192" s="44"/>
      <c r="DD192" s="44"/>
      <c r="DE192" s="44"/>
      <c r="DF192" s="44"/>
      <c r="DG192" s="44"/>
      <c r="DH192" s="44"/>
      <c r="DI192" s="44"/>
      <c r="DJ192" s="44"/>
      <c r="DK192" s="44"/>
      <c r="DL192" s="44"/>
      <c r="DM192" s="44"/>
      <c r="DN192" s="44"/>
      <c r="DO192" s="44"/>
      <c r="DP192" s="44"/>
      <c r="DQ192" s="44"/>
      <c r="DR192" s="44"/>
      <c r="DS192" s="44"/>
      <c r="DT192" s="44"/>
      <c r="DU192" s="44"/>
      <c r="DV192" s="44"/>
      <c r="DW192" s="44"/>
      <c r="DX192" s="44"/>
      <c r="DY192" s="44"/>
      <c r="DZ192" s="44"/>
      <c r="EA192" s="44"/>
      <c r="EB192" s="44"/>
      <c r="EC192" s="44"/>
      <c r="ED192" s="44"/>
      <c r="EE192" s="44"/>
      <c r="EF192" s="44"/>
      <c r="EG192" s="44"/>
      <c r="EH192" s="44"/>
      <c r="EI192" s="44"/>
      <c r="EJ192" s="44"/>
      <c r="EK192" s="44"/>
      <c r="EL192" s="44"/>
      <c r="EM192" s="44"/>
      <c r="EN192" s="44"/>
      <c r="EO192" s="44"/>
      <c r="EP192" s="44"/>
      <c r="EQ192" s="44"/>
      <c r="ER192" s="44"/>
      <c r="ES192" s="44"/>
      <c r="ET192" s="44"/>
      <c r="EU192" s="44"/>
      <c r="EV192" s="44"/>
      <c r="EW192" s="44"/>
      <c r="EX192" s="44"/>
      <c r="EY192" s="44"/>
      <c r="EZ192" s="44"/>
      <c r="FA192" s="44"/>
      <c r="FB192" s="44"/>
      <c r="FC192" s="44"/>
      <c r="FD192" s="44"/>
      <c r="FE192" s="44"/>
      <c r="FF192" s="44"/>
      <c r="FG192" s="44"/>
      <c r="FH192" s="44"/>
      <c r="FI192" s="44"/>
      <c r="FJ192" s="44"/>
      <c r="FK192" s="44"/>
      <c r="FL192" s="44"/>
    </row>
    <row r="193" spans="1:168" ht="60" x14ac:dyDescent="0.3">
      <c r="A193" s="46"/>
      <c r="B193" s="65" t="s">
        <v>370</v>
      </c>
      <c r="C193" s="89"/>
      <c r="D193" s="88">
        <v>730</v>
      </c>
      <c r="E193" s="88">
        <v>730</v>
      </c>
      <c r="F193" s="88">
        <v>730</v>
      </c>
      <c r="G193" s="89">
        <v>724.36</v>
      </c>
      <c r="H193" s="89">
        <v>724.36</v>
      </c>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4"/>
      <c r="AW193" s="44"/>
      <c r="AX193" s="44"/>
      <c r="AY193" s="44"/>
      <c r="AZ193" s="44"/>
      <c r="BA193" s="44"/>
      <c r="BB193" s="44"/>
      <c r="BC193" s="44"/>
      <c r="BD193" s="44"/>
      <c r="BE193" s="44"/>
      <c r="BF193" s="44"/>
      <c r="BG193" s="44"/>
      <c r="BH193" s="44"/>
      <c r="BI193" s="44"/>
      <c r="BJ193" s="44"/>
      <c r="BK193" s="44"/>
      <c r="BL193" s="44"/>
      <c r="BM193" s="44"/>
      <c r="BN193" s="44"/>
      <c r="BO193" s="44"/>
      <c r="BP193" s="44"/>
      <c r="BQ193" s="44"/>
      <c r="BR193" s="44"/>
      <c r="BS193" s="44"/>
      <c r="BT193" s="44"/>
      <c r="BU193" s="44"/>
      <c r="BV193" s="44"/>
      <c r="BW193" s="44"/>
      <c r="BX193" s="44"/>
      <c r="BY193" s="44"/>
      <c r="BZ193" s="44"/>
      <c r="CA193" s="44"/>
      <c r="CB193" s="44"/>
      <c r="CC193" s="44"/>
      <c r="CD193" s="44"/>
      <c r="CE193" s="44"/>
      <c r="CF193" s="44"/>
      <c r="CG193" s="44"/>
      <c r="CH193" s="44"/>
      <c r="CI193" s="44"/>
      <c r="CJ193" s="44"/>
      <c r="CK193" s="44"/>
      <c r="CL193" s="44"/>
      <c r="CM193" s="44"/>
      <c r="CN193" s="44"/>
      <c r="CO193" s="44"/>
      <c r="CP193" s="44"/>
      <c r="CQ193" s="44"/>
      <c r="CR193" s="44"/>
      <c r="CS193" s="44"/>
      <c r="CT193" s="44"/>
      <c r="CU193" s="44"/>
      <c r="CV193" s="44"/>
      <c r="CW193" s="44"/>
      <c r="CX193" s="44"/>
      <c r="CY193" s="44"/>
      <c r="CZ193" s="44"/>
      <c r="DA193" s="44"/>
      <c r="DB193" s="44"/>
      <c r="DC193" s="44"/>
      <c r="DD193" s="44"/>
      <c r="DE193" s="44"/>
      <c r="DF193" s="44"/>
      <c r="DG193" s="44"/>
      <c r="DH193" s="44"/>
      <c r="DI193" s="44"/>
      <c r="DJ193" s="44"/>
      <c r="DK193" s="44"/>
      <c r="DL193" s="44"/>
      <c r="DM193" s="44"/>
      <c r="DN193" s="44"/>
      <c r="DO193" s="44"/>
      <c r="DP193" s="44"/>
      <c r="DQ193" s="44"/>
      <c r="DR193" s="44"/>
      <c r="DS193" s="44"/>
      <c r="DT193" s="44"/>
      <c r="DU193" s="44"/>
      <c r="DV193" s="44"/>
      <c r="DW193" s="44"/>
      <c r="DX193" s="44"/>
      <c r="DY193" s="44"/>
      <c r="DZ193" s="44"/>
      <c r="EA193" s="44"/>
      <c r="EB193" s="44"/>
      <c r="EC193" s="44"/>
      <c r="ED193" s="44"/>
      <c r="EE193" s="44"/>
      <c r="EF193" s="44"/>
      <c r="EG193" s="44"/>
      <c r="EH193" s="44"/>
      <c r="EI193" s="44"/>
      <c r="EJ193" s="44"/>
      <c r="EK193" s="44"/>
      <c r="EL193" s="44"/>
      <c r="EM193" s="44"/>
      <c r="EN193" s="44"/>
      <c r="EO193" s="44"/>
      <c r="EP193" s="44"/>
      <c r="EQ193" s="44"/>
      <c r="ER193" s="44"/>
      <c r="ES193" s="44"/>
      <c r="ET193" s="44"/>
      <c r="EU193" s="44"/>
      <c r="EV193" s="44"/>
      <c r="EW193" s="44"/>
      <c r="EX193" s="44"/>
      <c r="EY193" s="44"/>
      <c r="EZ193" s="44"/>
      <c r="FA193" s="44"/>
      <c r="FB193" s="44"/>
      <c r="FC193" s="44"/>
      <c r="FD193" s="44"/>
      <c r="FE193" s="44"/>
      <c r="FF193" s="44"/>
      <c r="FG193" s="44"/>
      <c r="FH193" s="44"/>
      <c r="FI193" s="44"/>
      <c r="FJ193" s="44"/>
      <c r="FK193" s="44"/>
      <c r="FL193" s="44"/>
    </row>
    <row r="194" spans="1:168" ht="30" x14ac:dyDescent="0.3">
      <c r="A194" s="46"/>
      <c r="B194" s="65" t="s">
        <v>512</v>
      </c>
      <c r="C194" s="89"/>
      <c r="D194" s="88"/>
      <c r="E194" s="88"/>
      <c r="F194" s="88"/>
      <c r="G194" s="89"/>
      <c r="H194" s="89"/>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c r="AI194" s="44"/>
      <c r="AJ194" s="44"/>
      <c r="AK194" s="44"/>
      <c r="AL194" s="44"/>
      <c r="AM194" s="44"/>
      <c r="AN194" s="44"/>
      <c r="AO194" s="44"/>
      <c r="AP194" s="44"/>
      <c r="AQ194" s="44"/>
      <c r="AR194" s="44"/>
      <c r="AS194" s="44"/>
      <c r="AT194" s="44"/>
      <c r="AU194" s="44"/>
      <c r="AV194" s="44"/>
      <c r="AW194" s="44"/>
      <c r="AX194" s="44"/>
      <c r="AY194" s="44"/>
      <c r="AZ194" s="44"/>
      <c r="BA194" s="44"/>
      <c r="BB194" s="44"/>
      <c r="BC194" s="44"/>
      <c r="BD194" s="44"/>
      <c r="BE194" s="44"/>
      <c r="BF194" s="44"/>
      <c r="BG194" s="44"/>
      <c r="BH194" s="44"/>
      <c r="BI194" s="44"/>
      <c r="BJ194" s="44"/>
      <c r="BK194" s="44"/>
      <c r="BL194" s="44"/>
      <c r="BM194" s="44"/>
      <c r="BN194" s="44"/>
      <c r="BO194" s="44"/>
      <c r="BP194" s="44"/>
      <c r="BQ194" s="44"/>
      <c r="BR194" s="44"/>
      <c r="BS194" s="44"/>
      <c r="BT194" s="44"/>
      <c r="BU194" s="44"/>
      <c r="BV194" s="44"/>
      <c r="BW194" s="44"/>
      <c r="BX194" s="44"/>
      <c r="BY194" s="44"/>
      <c r="BZ194" s="44"/>
      <c r="CA194" s="44"/>
      <c r="CB194" s="44"/>
      <c r="CC194" s="44"/>
      <c r="CD194" s="44"/>
      <c r="CE194" s="44"/>
      <c r="CF194" s="44"/>
      <c r="CG194" s="44"/>
      <c r="CH194" s="44"/>
      <c r="CI194" s="44"/>
      <c r="CJ194" s="44"/>
      <c r="CK194" s="44"/>
      <c r="CL194" s="44"/>
      <c r="CM194" s="44"/>
      <c r="CN194" s="44"/>
      <c r="CO194" s="44"/>
      <c r="CP194" s="44"/>
      <c r="CQ194" s="44"/>
      <c r="CR194" s="44"/>
      <c r="CS194" s="44"/>
      <c r="CT194" s="44"/>
      <c r="CU194" s="44"/>
      <c r="CV194" s="44"/>
      <c r="CW194" s="44"/>
      <c r="CX194" s="44"/>
      <c r="CY194" s="44"/>
      <c r="CZ194" s="44"/>
      <c r="DA194" s="44"/>
      <c r="DB194" s="44"/>
      <c r="DC194" s="44"/>
      <c r="DD194" s="44"/>
      <c r="DE194" s="44"/>
      <c r="DF194" s="44"/>
      <c r="DG194" s="44"/>
      <c r="DH194" s="44"/>
      <c r="DI194" s="44"/>
      <c r="DJ194" s="44"/>
      <c r="DK194" s="44"/>
      <c r="DL194" s="44"/>
      <c r="DM194" s="44"/>
      <c r="DN194" s="44"/>
      <c r="DO194" s="44"/>
      <c r="DP194" s="44"/>
      <c r="DQ194" s="44"/>
      <c r="DR194" s="44"/>
      <c r="DS194" s="44"/>
      <c r="DT194" s="44"/>
      <c r="DU194" s="44"/>
      <c r="DV194" s="44"/>
      <c r="DW194" s="44"/>
      <c r="DX194" s="44"/>
      <c r="DY194" s="44"/>
      <c r="DZ194" s="44"/>
      <c r="EA194" s="44"/>
      <c r="EB194" s="44"/>
      <c r="EC194" s="44"/>
      <c r="ED194" s="44"/>
      <c r="EE194" s="44"/>
      <c r="EF194" s="44"/>
      <c r="EG194" s="44"/>
      <c r="EH194" s="44"/>
      <c r="EI194" s="44"/>
      <c r="EJ194" s="44"/>
      <c r="EK194" s="44"/>
      <c r="EL194" s="44"/>
      <c r="EM194" s="44"/>
      <c r="EN194" s="44"/>
      <c r="EO194" s="44"/>
      <c r="EP194" s="44"/>
      <c r="EQ194" s="44"/>
      <c r="ER194" s="44"/>
      <c r="ES194" s="44"/>
      <c r="ET194" s="44"/>
      <c r="EU194" s="44"/>
      <c r="EV194" s="44"/>
      <c r="EW194" s="44"/>
      <c r="EX194" s="44"/>
      <c r="EY194" s="44"/>
      <c r="EZ194" s="44"/>
      <c r="FA194" s="44"/>
      <c r="FB194" s="44"/>
      <c r="FC194" s="44"/>
      <c r="FD194" s="44"/>
      <c r="FE194" s="44"/>
      <c r="FF194" s="44"/>
      <c r="FG194" s="44"/>
      <c r="FH194" s="44"/>
      <c r="FI194" s="44"/>
      <c r="FJ194" s="44"/>
      <c r="FK194" s="44"/>
      <c r="FL194" s="44"/>
    </row>
    <row r="195" spans="1:168" x14ac:dyDescent="0.3">
      <c r="A195" s="46"/>
      <c r="B195" s="48" t="s">
        <v>361</v>
      </c>
      <c r="C195" s="89"/>
      <c r="D195" s="88"/>
      <c r="E195" s="88"/>
      <c r="F195" s="88"/>
      <c r="G195" s="47"/>
      <c r="H195" s="47"/>
      <c r="FL195" s="44"/>
    </row>
    <row r="196" spans="1:168" x14ac:dyDescent="0.3">
      <c r="A196" s="46" t="s">
        <v>424</v>
      </c>
      <c r="B196" s="66" t="s">
        <v>425</v>
      </c>
      <c r="C196" s="89">
        <f t="shared" ref="C196:H196" si="66">+C197+C198+C199</f>
        <v>0</v>
      </c>
      <c r="D196" s="89">
        <f t="shared" si="66"/>
        <v>852000</v>
      </c>
      <c r="E196" s="89">
        <f t="shared" si="66"/>
        <v>852000</v>
      </c>
      <c r="F196" s="89">
        <f t="shared" si="66"/>
        <v>852000</v>
      </c>
      <c r="G196" s="89">
        <f t="shared" si="66"/>
        <v>433880</v>
      </c>
      <c r="H196" s="89">
        <f t="shared" si="66"/>
        <v>433880</v>
      </c>
      <c r="FL196" s="44"/>
    </row>
    <row r="197" spans="1:168" x14ac:dyDescent="0.3">
      <c r="A197" s="46"/>
      <c r="B197" s="52" t="s">
        <v>416</v>
      </c>
      <c r="C197" s="89"/>
      <c r="D197" s="88">
        <v>852000</v>
      </c>
      <c r="E197" s="88">
        <v>852000</v>
      </c>
      <c r="F197" s="88">
        <v>852000</v>
      </c>
      <c r="G197" s="89">
        <v>433880</v>
      </c>
      <c r="H197" s="89">
        <v>433880</v>
      </c>
      <c r="FL197" s="44"/>
    </row>
    <row r="198" spans="1:168" ht="30" x14ac:dyDescent="0.3">
      <c r="A198" s="46"/>
      <c r="B198" s="52" t="s">
        <v>426</v>
      </c>
      <c r="C198" s="89"/>
      <c r="D198" s="88"/>
      <c r="E198" s="88"/>
      <c r="F198" s="88"/>
      <c r="G198" s="67"/>
      <c r="H198" s="67"/>
      <c r="FL198" s="44"/>
    </row>
    <row r="199" spans="1:168" ht="60" x14ac:dyDescent="0.3">
      <c r="A199" s="46"/>
      <c r="B199" s="52" t="s">
        <v>370</v>
      </c>
      <c r="C199" s="89"/>
      <c r="D199" s="88"/>
      <c r="E199" s="88"/>
      <c r="F199" s="88"/>
      <c r="G199" s="67"/>
      <c r="H199" s="67"/>
    </row>
    <row r="200" spans="1:168" x14ac:dyDescent="0.3">
      <c r="A200" s="46"/>
      <c r="B200" s="48" t="s">
        <v>361</v>
      </c>
      <c r="C200" s="89"/>
      <c r="D200" s="88"/>
      <c r="E200" s="88"/>
      <c r="F200" s="88"/>
      <c r="G200" s="67"/>
      <c r="H200" s="67"/>
    </row>
    <row r="201" spans="1:168" x14ac:dyDescent="0.3">
      <c r="A201" s="46" t="s">
        <v>427</v>
      </c>
      <c r="B201" s="66" t="s">
        <v>428</v>
      </c>
      <c r="C201" s="88">
        <f>+C202+C203+C207+C210+C204+C211</f>
        <v>0</v>
      </c>
      <c r="D201" s="88">
        <f t="shared" ref="D201:H201" si="67">+D202+D203+D207+D210+D204+D211</f>
        <v>3669110</v>
      </c>
      <c r="E201" s="88">
        <f t="shared" si="67"/>
        <v>3824110</v>
      </c>
      <c r="F201" s="88">
        <f t="shared" si="67"/>
        <v>3824110</v>
      </c>
      <c r="G201" s="88">
        <f t="shared" si="67"/>
        <v>2831157.6700000004</v>
      </c>
      <c r="H201" s="88">
        <f t="shared" si="67"/>
        <v>2831157.6700000004</v>
      </c>
      <c r="I201" s="44"/>
      <c r="J201" s="44"/>
      <c r="K201" s="44"/>
      <c r="L201" s="44"/>
      <c r="M201" s="44"/>
      <c r="N201" s="44"/>
      <c r="O201" s="44"/>
      <c r="P201" s="44"/>
      <c r="Q201" s="44"/>
      <c r="R201" s="44"/>
      <c r="S201" s="44"/>
      <c r="T201" s="44"/>
      <c r="U201" s="44"/>
      <c r="V201" s="44"/>
      <c r="W201" s="44"/>
      <c r="X201" s="44"/>
      <c r="Y201" s="44"/>
      <c r="Z201" s="44"/>
      <c r="AA201" s="44"/>
      <c r="AB201" s="44"/>
      <c r="AC201" s="44"/>
      <c r="AD201" s="44"/>
      <c r="AE201" s="44"/>
      <c r="AF201" s="44"/>
      <c r="AG201" s="44"/>
      <c r="AH201" s="44"/>
      <c r="AI201" s="44"/>
      <c r="AJ201" s="44"/>
      <c r="AK201" s="44"/>
      <c r="AL201" s="44"/>
      <c r="AM201" s="44"/>
      <c r="AN201" s="44"/>
      <c r="AO201" s="44"/>
      <c r="AP201" s="44"/>
      <c r="AQ201" s="44"/>
      <c r="AR201" s="44"/>
      <c r="AS201" s="44"/>
      <c r="AT201" s="44"/>
      <c r="AU201" s="44"/>
      <c r="AV201" s="44"/>
      <c r="AW201" s="44"/>
      <c r="AX201" s="44"/>
      <c r="AY201" s="44"/>
      <c r="AZ201" s="44"/>
      <c r="BA201" s="44"/>
      <c r="BB201" s="44"/>
      <c r="BC201" s="44"/>
      <c r="BD201" s="44"/>
      <c r="BE201" s="44"/>
      <c r="BF201" s="44"/>
      <c r="BG201" s="44"/>
      <c r="BH201" s="44"/>
      <c r="BI201" s="44"/>
      <c r="BJ201" s="44"/>
      <c r="BK201" s="44"/>
      <c r="BL201" s="44"/>
      <c r="BM201" s="44"/>
      <c r="BN201" s="44"/>
      <c r="BO201" s="44"/>
      <c r="BP201" s="44"/>
      <c r="BQ201" s="44"/>
      <c r="BR201" s="44"/>
      <c r="BS201" s="44"/>
      <c r="BT201" s="44"/>
      <c r="BU201" s="44"/>
      <c r="BV201" s="44"/>
      <c r="BW201" s="44"/>
      <c r="BX201" s="44"/>
      <c r="BY201" s="44"/>
      <c r="BZ201" s="44"/>
      <c r="CA201" s="44"/>
      <c r="CB201" s="44"/>
      <c r="CC201" s="44"/>
      <c r="CD201" s="44"/>
      <c r="CE201" s="44"/>
      <c r="CF201" s="44"/>
      <c r="CG201" s="44"/>
      <c r="CH201" s="44"/>
      <c r="CI201" s="44"/>
      <c r="CJ201" s="44"/>
      <c r="CK201" s="44"/>
      <c r="CL201" s="44"/>
      <c r="CM201" s="44"/>
      <c r="CN201" s="44"/>
      <c r="CO201" s="44"/>
      <c r="CP201" s="44"/>
      <c r="CQ201" s="44"/>
      <c r="CR201" s="44"/>
      <c r="CS201" s="44"/>
      <c r="CT201" s="44"/>
      <c r="CU201" s="44"/>
      <c r="CV201" s="44"/>
      <c r="CW201" s="44"/>
      <c r="CX201" s="44"/>
      <c r="CY201" s="44"/>
      <c r="CZ201" s="44"/>
      <c r="DA201" s="44"/>
      <c r="DB201" s="44"/>
      <c r="DC201" s="44"/>
      <c r="DD201" s="44"/>
      <c r="DE201" s="44"/>
      <c r="DF201" s="44"/>
      <c r="DG201" s="44"/>
      <c r="DH201" s="44"/>
      <c r="DI201" s="44"/>
      <c r="DJ201" s="44"/>
      <c r="DK201" s="44"/>
      <c r="DL201" s="44"/>
      <c r="DM201" s="44"/>
      <c r="DN201" s="44"/>
      <c r="DO201" s="44"/>
      <c r="DP201" s="44"/>
      <c r="DQ201" s="44"/>
      <c r="DR201" s="44"/>
      <c r="DS201" s="44"/>
      <c r="DT201" s="44"/>
      <c r="DU201" s="44"/>
      <c r="DV201" s="44"/>
      <c r="DW201" s="44"/>
      <c r="DX201" s="44"/>
      <c r="DY201" s="44"/>
      <c r="DZ201" s="44"/>
      <c r="EA201" s="44"/>
      <c r="EB201" s="44"/>
      <c r="EC201" s="44"/>
      <c r="ED201" s="44"/>
      <c r="EE201" s="44"/>
      <c r="EF201" s="44"/>
      <c r="EG201" s="44"/>
      <c r="EH201" s="44"/>
      <c r="EI201" s="44"/>
      <c r="EJ201" s="44"/>
      <c r="EK201" s="44"/>
      <c r="EL201" s="44"/>
      <c r="EM201" s="44"/>
      <c r="EN201" s="44"/>
      <c r="EO201" s="44"/>
      <c r="EP201" s="44"/>
      <c r="EQ201" s="44"/>
      <c r="ER201" s="44"/>
      <c r="ES201" s="44"/>
      <c r="ET201" s="44"/>
      <c r="EU201" s="44"/>
      <c r="EV201" s="44"/>
      <c r="EW201" s="44"/>
      <c r="EX201" s="44"/>
      <c r="EY201" s="44"/>
      <c r="EZ201" s="44"/>
      <c r="FA201" s="44"/>
      <c r="FB201" s="44"/>
      <c r="FC201" s="44"/>
      <c r="FD201" s="44"/>
      <c r="FE201" s="44"/>
      <c r="FF201" s="44"/>
      <c r="FG201" s="44"/>
      <c r="FH201" s="44"/>
      <c r="FI201" s="44"/>
      <c r="FJ201" s="44"/>
      <c r="FK201" s="44"/>
    </row>
    <row r="202" spans="1:168" x14ac:dyDescent="0.3">
      <c r="A202" s="46"/>
      <c r="B202" s="47" t="s">
        <v>429</v>
      </c>
      <c r="C202" s="89"/>
      <c r="D202" s="88">
        <v>3643960</v>
      </c>
      <c r="E202" s="88">
        <v>3768960</v>
      </c>
      <c r="F202" s="88">
        <v>3768960</v>
      </c>
      <c r="G202" s="89">
        <v>2794857.22</v>
      </c>
      <c r="H202" s="89">
        <v>2794857.22</v>
      </c>
    </row>
    <row r="203" spans="1:168" ht="60" x14ac:dyDescent="0.3">
      <c r="A203" s="46"/>
      <c r="B203" s="47" t="s">
        <v>370</v>
      </c>
      <c r="C203" s="89"/>
      <c r="D203" s="88">
        <v>150</v>
      </c>
      <c r="E203" s="88">
        <v>150</v>
      </c>
      <c r="F203" s="88">
        <v>150</v>
      </c>
      <c r="G203" s="89">
        <v>148.44999999999999</v>
      </c>
      <c r="H203" s="89">
        <v>148.44999999999999</v>
      </c>
    </row>
    <row r="204" spans="1:168" x14ac:dyDescent="0.3">
      <c r="A204" s="46"/>
      <c r="B204" s="47" t="s">
        <v>430</v>
      </c>
      <c r="C204" s="89">
        <f t="shared" ref="C204:H204" si="68">C205+C206</f>
        <v>0</v>
      </c>
      <c r="D204" s="89">
        <f t="shared" si="68"/>
        <v>24000</v>
      </c>
      <c r="E204" s="89">
        <f t="shared" si="68"/>
        <v>54000</v>
      </c>
      <c r="F204" s="89">
        <f t="shared" si="68"/>
        <v>54000</v>
      </c>
      <c r="G204" s="89">
        <f t="shared" si="68"/>
        <v>36000</v>
      </c>
      <c r="H204" s="89">
        <f t="shared" si="68"/>
        <v>36000</v>
      </c>
    </row>
    <row r="205" spans="1:168" x14ac:dyDescent="0.3">
      <c r="A205" s="46"/>
      <c r="B205" s="47" t="s">
        <v>368</v>
      </c>
      <c r="C205" s="89"/>
      <c r="D205" s="88">
        <v>24000</v>
      </c>
      <c r="E205" s="88">
        <v>54000</v>
      </c>
      <c r="F205" s="88">
        <v>54000</v>
      </c>
      <c r="G205" s="89">
        <v>36000</v>
      </c>
      <c r="H205" s="89">
        <v>36000</v>
      </c>
    </row>
    <row r="206" spans="1:168" ht="60" x14ac:dyDescent="0.3">
      <c r="A206" s="46"/>
      <c r="B206" s="47" t="s">
        <v>370</v>
      </c>
      <c r="C206" s="89"/>
      <c r="D206" s="88"/>
      <c r="E206" s="88"/>
      <c r="F206" s="88"/>
      <c r="G206" s="67"/>
      <c r="H206" s="67"/>
    </row>
    <row r="207" spans="1:168" ht="30" x14ac:dyDescent="0.3">
      <c r="A207" s="46"/>
      <c r="B207" s="47" t="s">
        <v>431</v>
      </c>
      <c r="C207" s="89">
        <f t="shared" ref="C207:H207" si="69">C208+C209</f>
        <v>0</v>
      </c>
      <c r="D207" s="89">
        <f t="shared" si="69"/>
        <v>1000</v>
      </c>
      <c r="E207" s="89">
        <f t="shared" si="69"/>
        <v>1000</v>
      </c>
      <c r="F207" s="89">
        <f t="shared" si="69"/>
        <v>1000</v>
      </c>
      <c r="G207" s="89">
        <f t="shared" si="69"/>
        <v>152</v>
      </c>
      <c r="H207" s="89">
        <f t="shared" si="69"/>
        <v>152</v>
      </c>
    </row>
    <row r="208" spans="1:168" x14ac:dyDescent="0.3">
      <c r="A208" s="53"/>
      <c r="B208" s="47" t="s">
        <v>368</v>
      </c>
      <c r="C208" s="89"/>
      <c r="D208" s="88">
        <v>1000</v>
      </c>
      <c r="E208" s="88">
        <v>1000</v>
      </c>
      <c r="F208" s="88">
        <v>1000</v>
      </c>
      <c r="G208" s="89">
        <v>152</v>
      </c>
      <c r="H208" s="89">
        <v>152</v>
      </c>
    </row>
    <row r="209" spans="1:168" ht="60" x14ac:dyDescent="0.3">
      <c r="A209" s="53"/>
      <c r="B209" s="47" t="s">
        <v>370</v>
      </c>
      <c r="C209" s="89"/>
      <c r="D209" s="88"/>
      <c r="E209" s="88"/>
      <c r="F209" s="88"/>
      <c r="G209" s="67"/>
      <c r="H209" s="67"/>
      <c r="FL209" s="44"/>
    </row>
    <row r="210" spans="1:168" ht="30" x14ac:dyDescent="0.3">
      <c r="A210" s="46"/>
      <c r="B210" s="47" t="s">
        <v>432</v>
      </c>
      <c r="C210" s="89"/>
      <c r="D210" s="88"/>
      <c r="E210" s="88"/>
      <c r="F210" s="88"/>
      <c r="G210" s="67"/>
      <c r="H210" s="67"/>
      <c r="FL210" s="44"/>
    </row>
    <row r="211" spans="1:168" x14ac:dyDescent="0.3">
      <c r="A211" s="53"/>
      <c r="B211" s="47" t="s">
        <v>513</v>
      </c>
      <c r="C211" s="89"/>
      <c r="D211" s="88"/>
      <c r="E211" s="88"/>
      <c r="F211" s="88"/>
      <c r="G211" s="67"/>
      <c r="H211" s="67"/>
    </row>
    <row r="212" spans="1:168" x14ac:dyDescent="0.3">
      <c r="A212" s="53"/>
      <c r="B212" s="48" t="s">
        <v>361</v>
      </c>
      <c r="C212" s="89"/>
      <c r="D212" s="88"/>
      <c r="E212" s="88"/>
      <c r="F212" s="88"/>
      <c r="G212" s="89">
        <v>-395.34</v>
      </c>
      <c r="H212" s="89">
        <v>-395.34</v>
      </c>
    </row>
    <row r="213" spans="1:168" ht="16.5" customHeight="1" x14ac:dyDescent="0.3">
      <c r="A213" s="53" t="s">
        <v>433</v>
      </c>
      <c r="B213" s="66" t="s">
        <v>434</v>
      </c>
      <c r="C213" s="89">
        <f>+C214+C215+C216</f>
        <v>0</v>
      </c>
      <c r="D213" s="89">
        <f t="shared" ref="D213:H213" si="70">+D214+D215+D216</f>
        <v>971000</v>
      </c>
      <c r="E213" s="89">
        <f t="shared" si="70"/>
        <v>971000</v>
      </c>
      <c r="F213" s="89">
        <f t="shared" si="70"/>
        <v>971000</v>
      </c>
      <c r="G213" s="89">
        <f t="shared" si="70"/>
        <v>482010</v>
      </c>
      <c r="H213" s="89">
        <f t="shared" si="70"/>
        <v>482010</v>
      </c>
    </row>
    <row r="214" spans="1:168" x14ac:dyDescent="0.3">
      <c r="A214" s="53"/>
      <c r="B214" s="52" t="s">
        <v>416</v>
      </c>
      <c r="C214" s="89"/>
      <c r="D214" s="88">
        <v>971000</v>
      </c>
      <c r="E214" s="88">
        <v>971000</v>
      </c>
      <c r="F214" s="88">
        <v>971000</v>
      </c>
      <c r="G214" s="89">
        <v>482010</v>
      </c>
      <c r="H214" s="89">
        <v>482010</v>
      </c>
    </row>
    <row r="215" spans="1:168" ht="30" x14ac:dyDescent="0.3">
      <c r="A215" s="53"/>
      <c r="B215" s="52" t="s">
        <v>426</v>
      </c>
      <c r="C215" s="89"/>
      <c r="D215" s="88"/>
      <c r="E215" s="88"/>
      <c r="F215" s="88"/>
      <c r="G215" s="67"/>
      <c r="H215" s="67"/>
    </row>
    <row r="216" spans="1:168" ht="60" x14ac:dyDescent="0.3">
      <c r="A216" s="53"/>
      <c r="B216" s="52" t="s">
        <v>370</v>
      </c>
      <c r="C216" s="89"/>
      <c r="D216" s="88"/>
      <c r="E216" s="88"/>
      <c r="F216" s="88"/>
      <c r="G216" s="67"/>
      <c r="H216" s="67"/>
    </row>
    <row r="217" spans="1:168" x14ac:dyDescent="0.3">
      <c r="A217" s="46"/>
      <c r="B217" s="48" t="s">
        <v>361</v>
      </c>
      <c r="C217" s="89"/>
      <c r="D217" s="88"/>
      <c r="E217" s="88"/>
      <c r="F217" s="88"/>
      <c r="G217" s="67"/>
      <c r="H217" s="67"/>
    </row>
    <row r="218" spans="1:168" x14ac:dyDescent="0.3">
      <c r="A218" s="46" t="s">
        <v>435</v>
      </c>
      <c r="B218" s="45" t="s">
        <v>436</v>
      </c>
      <c r="C218" s="89">
        <f t="shared" ref="C218:H218" si="71">C219+C220</f>
        <v>0</v>
      </c>
      <c r="D218" s="89">
        <f t="shared" si="71"/>
        <v>130000</v>
      </c>
      <c r="E218" s="89">
        <f t="shared" si="71"/>
        <v>130000</v>
      </c>
      <c r="F218" s="89">
        <f t="shared" si="71"/>
        <v>130000</v>
      </c>
      <c r="G218" s="89">
        <f t="shared" si="71"/>
        <v>65080</v>
      </c>
      <c r="H218" s="89">
        <f t="shared" si="71"/>
        <v>65080</v>
      </c>
    </row>
    <row r="219" spans="1:168" x14ac:dyDescent="0.3">
      <c r="A219" s="46"/>
      <c r="B219" s="68" t="s">
        <v>368</v>
      </c>
      <c r="C219" s="89"/>
      <c r="D219" s="88">
        <v>130000</v>
      </c>
      <c r="E219" s="88">
        <v>130000</v>
      </c>
      <c r="F219" s="88">
        <v>130000</v>
      </c>
      <c r="G219" s="89">
        <v>65080</v>
      </c>
      <c r="H219" s="89">
        <v>65080</v>
      </c>
    </row>
    <row r="220" spans="1:168" ht="60" x14ac:dyDescent="0.3">
      <c r="A220" s="46"/>
      <c r="B220" s="68" t="s">
        <v>370</v>
      </c>
      <c r="C220" s="89"/>
      <c r="D220" s="88"/>
      <c r="E220" s="88"/>
      <c r="F220" s="88"/>
      <c r="G220" s="115"/>
      <c r="H220" s="115"/>
    </row>
    <row r="221" spans="1:168" x14ac:dyDescent="0.3">
      <c r="A221" s="46"/>
      <c r="B221" s="48" t="s">
        <v>361</v>
      </c>
      <c r="C221" s="89"/>
      <c r="D221" s="88"/>
      <c r="E221" s="88"/>
      <c r="F221" s="88"/>
      <c r="G221" s="115"/>
      <c r="H221" s="115"/>
    </row>
    <row r="222" spans="1:168" x14ac:dyDescent="0.3">
      <c r="A222" s="46" t="s">
        <v>437</v>
      </c>
      <c r="B222" s="45" t="s">
        <v>438</v>
      </c>
      <c r="C222" s="88">
        <f>+C223+C241</f>
        <v>0</v>
      </c>
      <c r="D222" s="88">
        <f t="shared" ref="D222:H222" si="72">+D223+D241</f>
        <v>49193510</v>
      </c>
      <c r="E222" s="88">
        <f t="shared" si="72"/>
        <v>46023510</v>
      </c>
      <c r="F222" s="88">
        <f t="shared" si="72"/>
        <v>46023510</v>
      </c>
      <c r="G222" s="88">
        <f t="shared" si="72"/>
        <v>20181871.940000001</v>
      </c>
      <c r="H222" s="88">
        <f t="shared" si="72"/>
        <v>20181871.940000001</v>
      </c>
    </row>
    <row r="223" spans="1:168" x14ac:dyDescent="0.3">
      <c r="A223" s="46" t="s">
        <v>439</v>
      </c>
      <c r="B223" s="45" t="s">
        <v>440</v>
      </c>
      <c r="C223" s="89">
        <f>C224+C227+C228+C229+C230+C233+C236+C239</f>
        <v>0</v>
      </c>
      <c r="D223" s="89">
        <f t="shared" ref="D223:H223" si="73">D224+D227+D228+D229+D230+D233+D236+D239</f>
        <v>49193510</v>
      </c>
      <c r="E223" s="89">
        <f t="shared" si="73"/>
        <v>46023510</v>
      </c>
      <c r="F223" s="89">
        <f t="shared" si="73"/>
        <v>46023510</v>
      </c>
      <c r="G223" s="89">
        <f t="shared" si="73"/>
        <v>20181871.940000001</v>
      </c>
      <c r="H223" s="89">
        <f t="shared" si="73"/>
        <v>20181871.940000001</v>
      </c>
    </row>
    <row r="224" spans="1:168" x14ac:dyDescent="0.3">
      <c r="A224" s="46"/>
      <c r="B224" s="47" t="s">
        <v>517</v>
      </c>
      <c r="C224" s="89">
        <f>C225+C226</f>
        <v>0</v>
      </c>
      <c r="D224" s="89">
        <f t="shared" ref="D224:H224" si="74">D225+D226</f>
        <v>46880000</v>
      </c>
      <c r="E224" s="89">
        <f t="shared" si="74"/>
        <v>43665000</v>
      </c>
      <c r="F224" s="89">
        <f t="shared" si="74"/>
        <v>43665000</v>
      </c>
      <c r="G224" s="89">
        <f t="shared" si="74"/>
        <v>19000000</v>
      </c>
      <c r="H224" s="89">
        <f t="shared" si="74"/>
        <v>19000000</v>
      </c>
    </row>
    <row r="225" spans="1:8" x14ac:dyDescent="0.3">
      <c r="A225" s="46"/>
      <c r="B225" s="94" t="s">
        <v>518</v>
      </c>
      <c r="C225" s="89"/>
      <c r="D225" s="88">
        <v>46880000</v>
      </c>
      <c r="E225" s="88">
        <v>43665000</v>
      </c>
      <c r="F225" s="88">
        <v>43665000</v>
      </c>
      <c r="G225" s="89">
        <v>19000000</v>
      </c>
      <c r="H225" s="89">
        <v>19000000</v>
      </c>
    </row>
    <row r="226" spans="1:8" x14ac:dyDescent="0.3">
      <c r="A226" s="46"/>
      <c r="B226" s="94" t="s">
        <v>519</v>
      </c>
      <c r="C226" s="89"/>
      <c r="D226" s="88"/>
      <c r="E226" s="88"/>
      <c r="F226" s="88"/>
      <c r="G226" s="67"/>
      <c r="H226" s="67"/>
    </row>
    <row r="227" spans="1:8" ht="60" x14ac:dyDescent="0.3">
      <c r="A227" s="46"/>
      <c r="B227" s="47" t="s">
        <v>370</v>
      </c>
      <c r="C227" s="89"/>
      <c r="D227" s="88">
        <v>28510</v>
      </c>
      <c r="E227" s="88">
        <v>28510</v>
      </c>
      <c r="F227" s="88">
        <v>28510</v>
      </c>
      <c r="G227" s="89">
        <v>28509.94</v>
      </c>
      <c r="H227" s="89">
        <v>28509.94</v>
      </c>
    </row>
    <row r="228" spans="1:8" ht="30" x14ac:dyDescent="0.3">
      <c r="A228" s="46"/>
      <c r="B228" s="47" t="s">
        <v>444</v>
      </c>
      <c r="C228" s="89"/>
      <c r="D228" s="88">
        <v>53000</v>
      </c>
      <c r="E228" s="88">
        <v>78000</v>
      </c>
      <c r="F228" s="88">
        <v>78000</v>
      </c>
      <c r="G228" s="89">
        <v>47883</v>
      </c>
      <c r="H228" s="89">
        <v>47883</v>
      </c>
    </row>
    <row r="229" spans="1:8" x14ac:dyDescent="0.3">
      <c r="A229" s="46"/>
      <c r="B229" s="47" t="s">
        <v>445</v>
      </c>
      <c r="C229" s="89"/>
      <c r="D229" s="88">
        <v>1708000</v>
      </c>
      <c r="E229" s="88">
        <v>1708000</v>
      </c>
      <c r="F229" s="88">
        <v>1708000</v>
      </c>
      <c r="G229" s="89">
        <v>904519</v>
      </c>
      <c r="H229" s="89">
        <v>904519</v>
      </c>
    </row>
    <row r="230" spans="1:8" ht="45" x14ac:dyDescent="0.3">
      <c r="A230" s="46"/>
      <c r="B230" s="47" t="s">
        <v>441</v>
      </c>
      <c r="C230" s="89">
        <f t="shared" ref="C230:H230" si="75">C231+C232</f>
        <v>0</v>
      </c>
      <c r="D230" s="89">
        <f t="shared" si="75"/>
        <v>0</v>
      </c>
      <c r="E230" s="89">
        <f t="shared" si="75"/>
        <v>0</v>
      </c>
      <c r="F230" s="89">
        <f t="shared" si="75"/>
        <v>0</v>
      </c>
      <c r="G230" s="89">
        <f t="shared" si="75"/>
        <v>0</v>
      </c>
      <c r="H230" s="89">
        <f t="shared" si="75"/>
        <v>0</v>
      </c>
    </row>
    <row r="231" spans="1:8" x14ac:dyDescent="0.3">
      <c r="A231" s="46"/>
      <c r="B231" s="47" t="s">
        <v>372</v>
      </c>
      <c r="C231" s="89"/>
      <c r="D231" s="88"/>
      <c r="E231" s="88"/>
      <c r="F231" s="88"/>
      <c r="G231" s="67"/>
      <c r="H231" s="67"/>
    </row>
    <row r="232" spans="1:8" ht="60" x14ac:dyDescent="0.3">
      <c r="A232" s="46"/>
      <c r="B232" s="47" t="s">
        <v>370</v>
      </c>
      <c r="C232" s="89"/>
      <c r="D232" s="88"/>
      <c r="E232" s="88"/>
      <c r="F232" s="88"/>
      <c r="G232" s="67"/>
      <c r="H232" s="67"/>
    </row>
    <row r="233" spans="1:8" ht="30" x14ac:dyDescent="0.3">
      <c r="A233" s="46"/>
      <c r="B233" s="47" t="s">
        <v>442</v>
      </c>
      <c r="C233" s="89">
        <f>C234+C235</f>
        <v>0</v>
      </c>
      <c r="D233" s="89">
        <f t="shared" ref="D233:H233" si="76">D234+D235</f>
        <v>0</v>
      </c>
      <c r="E233" s="89">
        <f t="shared" si="76"/>
        <v>0</v>
      </c>
      <c r="F233" s="89">
        <f t="shared" si="76"/>
        <v>0</v>
      </c>
      <c r="G233" s="89">
        <f t="shared" si="76"/>
        <v>0</v>
      </c>
      <c r="H233" s="89">
        <f t="shared" si="76"/>
        <v>0</v>
      </c>
    </row>
    <row r="234" spans="1:8" x14ac:dyDescent="0.3">
      <c r="A234" s="46"/>
      <c r="B234" s="47" t="s">
        <v>372</v>
      </c>
      <c r="C234" s="89"/>
      <c r="D234" s="88"/>
      <c r="E234" s="88"/>
      <c r="F234" s="88"/>
      <c r="G234" s="115"/>
      <c r="H234" s="115"/>
    </row>
    <row r="235" spans="1:8" ht="60" x14ac:dyDescent="0.3">
      <c r="A235" s="46"/>
      <c r="B235" s="47" t="s">
        <v>370</v>
      </c>
      <c r="C235" s="89"/>
      <c r="D235" s="88"/>
      <c r="E235" s="88"/>
      <c r="F235" s="88"/>
      <c r="G235" s="115"/>
      <c r="H235" s="115"/>
    </row>
    <row r="236" spans="1:8" x14ac:dyDescent="0.3">
      <c r="A236" s="46"/>
      <c r="B236" s="69" t="s">
        <v>443</v>
      </c>
      <c r="C236" s="89">
        <f t="shared" ref="C236:H236" si="77">C237+C238</f>
        <v>0</v>
      </c>
      <c r="D236" s="89">
        <f t="shared" si="77"/>
        <v>524000</v>
      </c>
      <c r="E236" s="89">
        <f t="shared" si="77"/>
        <v>544000</v>
      </c>
      <c r="F236" s="89">
        <f t="shared" si="77"/>
        <v>544000</v>
      </c>
      <c r="G236" s="89">
        <f t="shared" si="77"/>
        <v>200960</v>
      </c>
      <c r="H236" s="89">
        <f t="shared" si="77"/>
        <v>200960</v>
      </c>
    </row>
    <row r="237" spans="1:8" x14ac:dyDescent="0.3">
      <c r="A237" s="46"/>
      <c r="B237" s="69" t="s">
        <v>372</v>
      </c>
      <c r="C237" s="89"/>
      <c r="D237" s="88">
        <v>524000</v>
      </c>
      <c r="E237" s="88">
        <v>544000</v>
      </c>
      <c r="F237" s="88">
        <v>544000</v>
      </c>
      <c r="G237" s="89">
        <v>200960</v>
      </c>
      <c r="H237" s="89">
        <v>200960</v>
      </c>
    </row>
    <row r="238" spans="1:8" ht="60" x14ac:dyDescent="0.3">
      <c r="A238" s="46"/>
      <c r="B238" s="69" t="s">
        <v>370</v>
      </c>
      <c r="C238" s="89"/>
      <c r="D238" s="88"/>
      <c r="E238" s="88"/>
      <c r="F238" s="88"/>
      <c r="G238" s="67"/>
      <c r="H238" s="67"/>
    </row>
    <row r="239" spans="1:8" x14ac:dyDescent="0.3">
      <c r="A239" s="46"/>
      <c r="B239" s="69" t="s">
        <v>514</v>
      </c>
      <c r="C239" s="89"/>
      <c r="D239" s="88"/>
      <c r="E239" s="88"/>
      <c r="F239" s="88"/>
      <c r="G239" s="67"/>
      <c r="H239" s="67"/>
    </row>
    <row r="240" spans="1:8" x14ac:dyDescent="0.3">
      <c r="A240" s="46"/>
      <c r="B240" s="48" t="s">
        <v>361</v>
      </c>
      <c r="C240" s="89"/>
      <c r="D240" s="88"/>
      <c r="E240" s="88"/>
      <c r="F240" s="88"/>
      <c r="G240" s="89">
        <v>-55202.33</v>
      </c>
      <c r="H240" s="89">
        <v>-55202.33</v>
      </c>
    </row>
    <row r="241" spans="1:8" x14ac:dyDescent="0.3">
      <c r="A241" s="46" t="s">
        <v>446</v>
      </c>
      <c r="B241" s="45" t="s">
        <v>447</v>
      </c>
      <c r="C241" s="89">
        <f t="shared" ref="C241:H241" si="78">C242+C243+C244+C245</f>
        <v>0</v>
      </c>
      <c r="D241" s="89">
        <f t="shared" si="78"/>
        <v>0</v>
      </c>
      <c r="E241" s="89">
        <f t="shared" si="78"/>
        <v>0</v>
      </c>
      <c r="F241" s="89">
        <f t="shared" si="78"/>
        <v>0</v>
      </c>
      <c r="G241" s="89">
        <f t="shared" si="78"/>
        <v>0</v>
      </c>
      <c r="H241" s="89">
        <f t="shared" si="78"/>
        <v>0</v>
      </c>
    </row>
    <row r="242" spans="1:8" x14ac:dyDescent="0.3">
      <c r="A242" s="46"/>
      <c r="B242" s="47" t="s">
        <v>368</v>
      </c>
      <c r="C242" s="89"/>
      <c r="D242" s="88"/>
      <c r="E242" s="88"/>
      <c r="F242" s="88"/>
      <c r="G242" s="67"/>
      <c r="H242" s="67"/>
    </row>
    <row r="243" spans="1:8" x14ac:dyDescent="0.3">
      <c r="A243" s="46"/>
      <c r="B243" s="70" t="s">
        <v>448</v>
      </c>
      <c r="C243" s="89"/>
      <c r="D243" s="88"/>
      <c r="E243" s="88"/>
      <c r="F243" s="88"/>
      <c r="G243" s="67"/>
      <c r="H243" s="67"/>
    </row>
    <row r="244" spans="1:8" ht="60" x14ac:dyDescent="0.3">
      <c r="A244" s="46"/>
      <c r="B244" s="70" t="s">
        <v>370</v>
      </c>
      <c r="C244" s="89"/>
      <c r="D244" s="88"/>
      <c r="E244" s="88"/>
      <c r="F244" s="88"/>
      <c r="G244" s="67"/>
      <c r="H244" s="67"/>
    </row>
    <row r="245" spans="1:8" x14ac:dyDescent="0.3">
      <c r="A245" s="46"/>
      <c r="B245" s="70" t="s">
        <v>445</v>
      </c>
      <c r="C245" s="89"/>
      <c r="D245" s="88"/>
      <c r="E245" s="88"/>
      <c r="F245" s="88"/>
      <c r="G245" s="67"/>
      <c r="H245" s="67"/>
    </row>
    <row r="246" spans="1:8" x14ac:dyDescent="0.3">
      <c r="A246" s="46"/>
      <c r="B246" s="48" t="s">
        <v>361</v>
      </c>
      <c r="C246" s="89"/>
      <c r="D246" s="88"/>
      <c r="E246" s="88"/>
      <c r="F246" s="88"/>
      <c r="G246" s="67"/>
      <c r="H246" s="67"/>
    </row>
    <row r="247" spans="1:8" x14ac:dyDescent="0.3">
      <c r="A247" s="46" t="s">
        <v>449</v>
      </c>
      <c r="B247" s="48" t="s">
        <v>450</v>
      </c>
      <c r="C247" s="89"/>
      <c r="D247" s="88">
        <v>462000</v>
      </c>
      <c r="E247" s="88">
        <v>462000</v>
      </c>
      <c r="F247" s="88">
        <v>462000</v>
      </c>
      <c r="G247" s="89">
        <v>226110</v>
      </c>
      <c r="H247" s="89">
        <v>226110</v>
      </c>
    </row>
    <row r="248" spans="1:8" x14ac:dyDescent="0.3">
      <c r="A248" s="46"/>
      <c r="B248" s="48" t="s">
        <v>361</v>
      </c>
      <c r="C248" s="89"/>
      <c r="D248" s="88"/>
      <c r="E248" s="88"/>
      <c r="F248" s="88"/>
      <c r="G248" s="89"/>
      <c r="H248" s="89"/>
    </row>
    <row r="249" spans="1:8" x14ac:dyDescent="0.3">
      <c r="A249" s="46" t="s">
        <v>451</v>
      </c>
      <c r="B249" s="48" t="s">
        <v>452</v>
      </c>
      <c r="C249" s="89"/>
      <c r="D249" s="88">
        <v>9240</v>
      </c>
      <c r="E249" s="88">
        <v>9240</v>
      </c>
      <c r="F249" s="88">
        <v>9240</v>
      </c>
      <c r="G249" s="89">
        <v>2425.4</v>
      </c>
      <c r="H249" s="89">
        <v>2425.4</v>
      </c>
    </row>
    <row r="250" spans="1:8" x14ac:dyDescent="0.3">
      <c r="A250" s="46"/>
      <c r="B250" s="48" t="s">
        <v>361</v>
      </c>
      <c r="C250" s="89"/>
      <c r="D250" s="88"/>
      <c r="E250" s="88"/>
      <c r="F250" s="88"/>
      <c r="G250" s="89">
        <v>-284.36</v>
      </c>
      <c r="H250" s="89">
        <v>-284.36</v>
      </c>
    </row>
    <row r="251" spans="1:8" x14ac:dyDescent="0.3">
      <c r="A251" s="46"/>
      <c r="B251" s="45" t="s">
        <v>453</v>
      </c>
      <c r="C251" s="89">
        <f>C88+C106+C142+C170+C174+C178+C190+C195+C200+C212+C217+C221+C240+C246+C248+C250</f>
        <v>0</v>
      </c>
      <c r="D251" s="89">
        <f t="shared" ref="D251:H251" si="79">D88+D106+D142+D170+D174+D178+D190+D195+D200+D212+D217+D221+D240+D246+D248+D250</f>
        <v>0</v>
      </c>
      <c r="E251" s="89">
        <f t="shared" si="79"/>
        <v>0</v>
      </c>
      <c r="F251" s="89">
        <f t="shared" si="79"/>
        <v>0</v>
      </c>
      <c r="G251" s="89">
        <f t="shared" si="79"/>
        <v>-56001.03</v>
      </c>
      <c r="H251" s="89">
        <f t="shared" si="79"/>
        <v>-56001.03</v>
      </c>
    </row>
    <row r="252" spans="1:8" ht="30" x14ac:dyDescent="0.3">
      <c r="A252" s="46" t="s">
        <v>224</v>
      </c>
      <c r="B252" s="45" t="s">
        <v>225</v>
      </c>
      <c r="C252" s="89">
        <f t="shared" ref="C252:H253" si="80">C253</f>
        <v>0</v>
      </c>
      <c r="D252" s="89">
        <f t="shared" si="80"/>
        <v>211453000</v>
      </c>
      <c r="E252" s="89">
        <f t="shared" si="80"/>
        <v>211453000</v>
      </c>
      <c r="F252" s="89">
        <f t="shared" si="80"/>
        <v>65315000</v>
      </c>
      <c r="G252" s="89">
        <f t="shared" si="80"/>
        <v>21674002</v>
      </c>
      <c r="H252" s="89">
        <f t="shared" si="80"/>
        <v>21674002</v>
      </c>
    </row>
    <row r="253" spans="1:8" x14ac:dyDescent="0.3">
      <c r="A253" s="46" t="s">
        <v>454</v>
      </c>
      <c r="B253" s="45" t="s">
        <v>455</v>
      </c>
      <c r="C253" s="89">
        <f>C254</f>
        <v>0</v>
      </c>
      <c r="D253" s="89">
        <f t="shared" si="80"/>
        <v>211453000</v>
      </c>
      <c r="E253" s="89">
        <f t="shared" si="80"/>
        <v>211453000</v>
      </c>
      <c r="F253" s="89">
        <f t="shared" si="80"/>
        <v>65315000</v>
      </c>
      <c r="G253" s="89">
        <f t="shared" si="80"/>
        <v>21674002</v>
      </c>
      <c r="H253" s="89">
        <f t="shared" si="80"/>
        <v>21674002</v>
      </c>
    </row>
    <row r="254" spans="1:8" ht="30" x14ac:dyDescent="0.3">
      <c r="A254" s="46" t="s">
        <v>456</v>
      </c>
      <c r="B254" s="45" t="s">
        <v>457</v>
      </c>
      <c r="C254" s="89">
        <f>C255+C256+C257+C258</f>
        <v>0</v>
      </c>
      <c r="D254" s="89">
        <f t="shared" ref="D254:H254" si="81">D255+D256+D257+D258</f>
        <v>211453000</v>
      </c>
      <c r="E254" s="89">
        <f t="shared" si="81"/>
        <v>211453000</v>
      </c>
      <c r="F254" s="89">
        <f t="shared" si="81"/>
        <v>65315000</v>
      </c>
      <c r="G254" s="89">
        <f t="shared" si="81"/>
        <v>21674002</v>
      </c>
      <c r="H254" s="89">
        <f t="shared" si="81"/>
        <v>21674002</v>
      </c>
    </row>
    <row r="255" spans="1:8" ht="30" x14ac:dyDescent="0.3">
      <c r="A255" s="46"/>
      <c r="B255" s="48" t="s">
        <v>458</v>
      </c>
      <c r="C255" s="89"/>
      <c r="D255" s="88">
        <v>184683000</v>
      </c>
      <c r="E255" s="88">
        <v>184683000</v>
      </c>
      <c r="F255" s="88">
        <v>57325000</v>
      </c>
      <c r="G255" s="89">
        <v>19099164</v>
      </c>
      <c r="H255" s="89">
        <v>19099164</v>
      </c>
    </row>
    <row r="256" spans="1:8" ht="30" x14ac:dyDescent="0.3">
      <c r="A256" s="46"/>
      <c r="B256" s="48" t="s">
        <v>459</v>
      </c>
      <c r="C256" s="89"/>
      <c r="D256" s="88">
        <v>1210000</v>
      </c>
      <c r="E256" s="88">
        <v>1210000</v>
      </c>
      <c r="F256" s="88">
        <v>361000</v>
      </c>
      <c r="G256" s="89">
        <v>113646</v>
      </c>
      <c r="H256" s="89">
        <v>113646</v>
      </c>
    </row>
    <row r="257" spans="1:8" ht="30" x14ac:dyDescent="0.3">
      <c r="A257" s="46"/>
      <c r="B257" s="48" t="s">
        <v>460</v>
      </c>
      <c r="C257" s="89"/>
      <c r="D257" s="88">
        <v>370000</v>
      </c>
      <c r="E257" s="88">
        <v>370000</v>
      </c>
      <c r="F257" s="88">
        <v>114000</v>
      </c>
      <c r="G257" s="89">
        <v>36748</v>
      </c>
      <c r="H257" s="89">
        <v>36748</v>
      </c>
    </row>
    <row r="258" spans="1:8" ht="30" x14ac:dyDescent="0.3">
      <c r="A258" s="46"/>
      <c r="B258" s="48" t="s">
        <v>461</v>
      </c>
      <c r="C258" s="89">
        <f t="shared" ref="C258:H258" si="82">C259+C260+C261</f>
        <v>0</v>
      </c>
      <c r="D258" s="89">
        <f t="shared" si="82"/>
        <v>25190000</v>
      </c>
      <c r="E258" s="89">
        <f t="shared" si="82"/>
        <v>25190000</v>
      </c>
      <c r="F258" s="89">
        <f t="shared" si="82"/>
        <v>7515000</v>
      </c>
      <c r="G258" s="89">
        <f t="shared" si="82"/>
        <v>2424444</v>
      </c>
      <c r="H258" s="89">
        <f t="shared" si="82"/>
        <v>2424444</v>
      </c>
    </row>
    <row r="259" spans="1:8" ht="75" x14ac:dyDescent="0.3">
      <c r="A259" s="46"/>
      <c r="B259" s="48" t="s">
        <v>462</v>
      </c>
      <c r="C259" s="89"/>
      <c r="D259" s="88">
        <v>7450000</v>
      </c>
      <c r="E259" s="88">
        <v>7450000</v>
      </c>
      <c r="F259" s="88">
        <v>2580000</v>
      </c>
      <c r="G259" s="89">
        <v>852162</v>
      </c>
      <c r="H259" s="89">
        <v>852162</v>
      </c>
    </row>
    <row r="260" spans="1:8" ht="75" x14ac:dyDescent="0.3">
      <c r="A260" s="46"/>
      <c r="B260" s="48" t="s">
        <v>463</v>
      </c>
      <c r="C260" s="89"/>
      <c r="D260" s="88">
        <v>8430000</v>
      </c>
      <c r="E260" s="88">
        <v>8430000</v>
      </c>
      <c r="F260" s="88">
        <v>2535000</v>
      </c>
      <c r="G260" s="89">
        <v>851030</v>
      </c>
      <c r="H260" s="89">
        <v>851030</v>
      </c>
    </row>
    <row r="261" spans="1:8" ht="60" x14ac:dyDescent="0.3">
      <c r="A261" s="46"/>
      <c r="B261" s="48" t="s">
        <v>464</v>
      </c>
      <c r="C261" s="89"/>
      <c r="D261" s="88">
        <v>9310000</v>
      </c>
      <c r="E261" s="88">
        <v>9310000</v>
      </c>
      <c r="F261" s="88">
        <v>2400000</v>
      </c>
      <c r="G261" s="89">
        <v>721252</v>
      </c>
      <c r="H261" s="89">
        <v>721252</v>
      </c>
    </row>
    <row r="262" spans="1:8" x14ac:dyDescent="0.3">
      <c r="A262" s="46" t="s">
        <v>465</v>
      </c>
      <c r="B262" s="71" t="s">
        <v>466</v>
      </c>
      <c r="C262" s="92">
        <f>+C263</f>
        <v>0</v>
      </c>
      <c r="D262" s="92">
        <f t="shared" ref="D262:H264" si="83">+D263</f>
        <v>68804000</v>
      </c>
      <c r="E262" s="92">
        <f t="shared" si="83"/>
        <v>68804000</v>
      </c>
      <c r="F262" s="92">
        <f t="shared" si="83"/>
        <v>18697000</v>
      </c>
      <c r="G262" s="92">
        <f t="shared" si="83"/>
        <v>7997612</v>
      </c>
      <c r="H262" s="92">
        <f t="shared" si="83"/>
        <v>7997612</v>
      </c>
    </row>
    <row r="263" spans="1:8" x14ac:dyDescent="0.3">
      <c r="A263" s="46" t="s">
        <v>467</v>
      </c>
      <c r="B263" s="71" t="s">
        <v>217</v>
      </c>
      <c r="C263" s="92">
        <f>+C264</f>
        <v>0</v>
      </c>
      <c r="D263" s="92">
        <f t="shared" si="83"/>
        <v>68804000</v>
      </c>
      <c r="E263" s="92">
        <f t="shared" si="83"/>
        <v>68804000</v>
      </c>
      <c r="F263" s="92">
        <f t="shared" si="83"/>
        <v>18697000</v>
      </c>
      <c r="G263" s="92">
        <f t="shared" si="83"/>
        <v>7997612</v>
      </c>
      <c r="H263" s="92">
        <f t="shared" si="83"/>
        <v>7997612</v>
      </c>
    </row>
    <row r="264" spans="1:8" x14ac:dyDescent="0.3">
      <c r="A264" s="46" t="s">
        <v>468</v>
      </c>
      <c r="B264" s="45" t="s">
        <v>469</v>
      </c>
      <c r="C264" s="92">
        <f>+C265</f>
        <v>0</v>
      </c>
      <c r="D264" s="92">
        <f t="shared" si="83"/>
        <v>68804000</v>
      </c>
      <c r="E264" s="92">
        <f t="shared" si="83"/>
        <v>68804000</v>
      </c>
      <c r="F264" s="92">
        <f t="shared" si="83"/>
        <v>18697000</v>
      </c>
      <c r="G264" s="92">
        <f t="shared" si="83"/>
        <v>7997612</v>
      </c>
      <c r="H264" s="92">
        <f t="shared" si="83"/>
        <v>7997612</v>
      </c>
    </row>
    <row r="265" spans="1:8" x14ac:dyDescent="0.3">
      <c r="A265" s="46" t="s">
        <v>470</v>
      </c>
      <c r="B265" s="71" t="s">
        <v>471</v>
      </c>
      <c r="C265" s="88">
        <f t="shared" ref="C265:H265" si="84">C266</f>
        <v>0</v>
      </c>
      <c r="D265" s="88">
        <f t="shared" si="84"/>
        <v>68804000</v>
      </c>
      <c r="E265" s="88">
        <f t="shared" si="84"/>
        <v>68804000</v>
      </c>
      <c r="F265" s="88">
        <f t="shared" si="84"/>
        <v>18697000</v>
      </c>
      <c r="G265" s="88">
        <f t="shared" si="84"/>
        <v>7997612</v>
      </c>
      <c r="H265" s="88">
        <f t="shared" si="84"/>
        <v>7997612</v>
      </c>
    </row>
    <row r="266" spans="1:8" x14ac:dyDescent="0.3">
      <c r="A266" s="46" t="s">
        <v>472</v>
      </c>
      <c r="B266" s="71" t="s">
        <v>473</v>
      </c>
      <c r="C266" s="88">
        <f t="shared" ref="C266:H266" si="85">C268+C269+C270</f>
        <v>0</v>
      </c>
      <c r="D266" s="88">
        <f t="shared" si="85"/>
        <v>68804000</v>
      </c>
      <c r="E266" s="88">
        <f t="shared" si="85"/>
        <v>68804000</v>
      </c>
      <c r="F266" s="88">
        <f t="shared" si="85"/>
        <v>18697000</v>
      </c>
      <c r="G266" s="88">
        <f t="shared" si="85"/>
        <v>7997612</v>
      </c>
      <c r="H266" s="88">
        <f t="shared" si="85"/>
        <v>7997612</v>
      </c>
    </row>
    <row r="267" spans="1:8" x14ac:dyDescent="0.3">
      <c r="A267" s="46" t="s">
        <v>474</v>
      </c>
      <c r="B267" s="71" t="s">
        <v>475</v>
      </c>
      <c r="C267" s="88">
        <f t="shared" ref="C267:H267" si="86">C268</f>
        <v>0</v>
      </c>
      <c r="D267" s="88">
        <f t="shared" si="86"/>
        <v>39051000</v>
      </c>
      <c r="E267" s="88">
        <f t="shared" si="86"/>
        <v>39051000</v>
      </c>
      <c r="F267" s="88">
        <f t="shared" si="86"/>
        <v>14023000</v>
      </c>
      <c r="G267" s="88">
        <f t="shared" si="86"/>
        <v>5641318</v>
      </c>
      <c r="H267" s="88">
        <f t="shared" si="86"/>
        <v>5641318</v>
      </c>
    </row>
    <row r="268" spans="1:8" x14ac:dyDescent="0.3">
      <c r="A268" s="46" t="s">
        <v>476</v>
      </c>
      <c r="B268" s="72" t="s">
        <v>477</v>
      </c>
      <c r="C268" s="89"/>
      <c r="D268" s="88">
        <v>39051000</v>
      </c>
      <c r="E268" s="88">
        <v>39051000</v>
      </c>
      <c r="F268" s="88">
        <v>14023000</v>
      </c>
      <c r="G268" s="89">
        <v>5641318</v>
      </c>
      <c r="H268" s="89">
        <v>5641318</v>
      </c>
    </row>
    <row r="269" spans="1:8" x14ac:dyDescent="0.3">
      <c r="A269" s="46" t="s">
        <v>478</v>
      </c>
      <c r="B269" s="72" t="s">
        <v>479</v>
      </c>
      <c r="C269" s="89"/>
      <c r="D269" s="88">
        <v>29753000</v>
      </c>
      <c r="E269" s="88">
        <v>29753000</v>
      </c>
      <c r="F269" s="88">
        <v>4674000</v>
      </c>
      <c r="G269" s="89">
        <v>2356294</v>
      </c>
      <c r="H269" s="89">
        <v>2356294</v>
      </c>
    </row>
    <row r="270" spans="1:8" x14ac:dyDescent="0.3">
      <c r="A270" s="46"/>
      <c r="B270" s="51" t="s">
        <v>480</v>
      </c>
      <c r="C270" s="89"/>
      <c r="D270" s="88"/>
      <c r="E270" s="88"/>
      <c r="F270" s="88"/>
      <c r="G270" s="67"/>
      <c r="H270" s="67"/>
    </row>
    <row r="271" spans="1:8" ht="30" x14ac:dyDescent="0.3">
      <c r="A271" s="46" t="s">
        <v>228</v>
      </c>
      <c r="B271" s="73" t="s">
        <v>229</v>
      </c>
      <c r="C271" s="93">
        <f>C276+C272</f>
        <v>0</v>
      </c>
      <c r="D271" s="93">
        <f t="shared" ref="D271:H271" si="87">D276+D272</f>
        <v>0</v>
      </c>
      <c r="E271" s="93">
        <f t="shared" si="87"/>
        <v>0</v>
      </c>
      <c r="F271" s="93">
        <f t="shared" si="87"/>
        <v>0</v>
      </c>
      <c r="G271" s="93">
        <f t="shared" si="87"/>
        <v>0</v>
      </c>
      <c r="H271" s="93">
        <f t="shared" si="87"/>
        <v>0</v>
      </c>
    </row>
    <row r="272" spans="1:8" x14ac:dyDescent="0.3">
      <c r="A272" s="46" t="s">
        <v>481</v>
      </c>
      <c r="B272" s="73" t="s">
        <v>482</v>
      </c>
      <c r="C272" s="93">
        <f>C273+C274+C275</f>
        <v>0</v>
      </c>
      <c r="D272" s="93">
        <f t="shared" ref="D272:H272" si="88">D273+D274+D275</f>
        <v>0</v>
      </c>
      <c r="E272" s="93">
        <f t="shared" si="88"/>
        <v>0</v>
      </c>
      <c r="F272" s="93">
        <f t="shared" si="88"/>
        <v>0</v>
      </c>
      <c r="G272" s="93">
        <f t="shared" si="88"/>
        <v>0</v>
      </c>
      <c r="H272" s="93">
        <f t="shared" si="88"/>
        <v>0</v>
      </c>
    </row>
    <row r="273" spans="1:8" x14ac:dyDescent="0.3">
      <c r="A273" s="46" t="s">
        <v>483</v>
      </c>
      <c r="B273" s="73" t="s">
        <v>484</v>
      </c>
      <c r="C273" s="93"/>
      <c r="D273" s="88"/>
      <c r="E273" s="88"/>
      <c r="F273" s="88"/>
      <c r="G273" s="93"/>
      <c r="H273" s="93"/>
    </row>
    <row r="274" spans="1:8" x14ac:dyDescent="0.3">
      <c r="A274" s="46" t="s">
        <v>485</v>
      </c>
      <c r="B274" s="73" t="s">
        <v>486</v>
      </c>
      <c r="C274" s="93"/>
      <c r="D274" s="88"/>
      <c r="E274" s="88"/>
      <c r="F274" s="88"/>
      <c r="G274" s="93"/>
      <c r="H274" s="93"/>
    </row>
    <row r="275" spans="1:8" x14ac:dyDescent="0.3">
      <c r="A275" s="46" t="s">
        <v>487</v>
      </c>
      <c r="B275" s="73" t="s">
        <v>488</v>
      </c>
      <c r="C275" s="93"/>
      <c r="D275" s="88"/>
      <c r="E275" s="88"/>
      <c r="F275" s="88"/>
      <c r="G275" s="93"/>
      <c r="H275" s="93"/>
    </row>
    <row r="276" spans="1:8" x14ac:dyDescent="0.3">
      <c r="A276" s="46" t="s">
        <v>489</v>
      </c>
      <c r="B276" s="73" t="s">
        <v>520</v>
      </c>
      <c r="C276" s="93">
        <f>C277+C278+C279</f>
        <v>0</v>
      </c>
      <c r="D276" s="93">
        <f t="shared" ref="D276:H276" si="89">D277+D278+D279</f>
        <v>0</v>
      </c>
      <c r="E276" s="93">
        <f t="shared" si="89"/>
        <v>0</v>
      </c>
      <c r="F276" s="93">
        <f t="shared" si="89"/>
        <v>0</v>
      </c>
      <c r="G276" s="93">
        <f t="shared" si="89"/>
        <v>0</v>
      </c>
      <c r="H276" s="93">
        <f t="shared" si="89"/>
        <v>0</v>
      </c>
    </row>
    <row r="277" spans="1:8" x14ac:dyDescent="0.3">
      <c r="A277" s="46" t="s">
        <v>490</v>
      </c>
      <c r="B277" s="74" t="s">
        <v>491</v>
      </c>
      <c r="C277" s="67"/>
      <c r="D277" s="88"/>
      <c r="E277" s="88"/>
      <c r="F277" s="88"/>
      <c r="G277" s="67"/>
      <c r="H277" s="67"/>
    </row>
    <row r="278" spans="1:8" x14ac:dyDescent="0.3">
      <c r="A278" s="46" t="s">
        <v>492</v>
      </c>
      <c r="B278" s="74" t="s">
        <v>493</v>
      </c>
      <c r="C278" s="67"/>
      <c r="D278" s="88"/>
      <c r="E278" s="88"/>
      <c r="F278" s="88"/>
      <c r="G278" s="67"/>
      <c r="H278" s="67"/>
    </row>
    <row r="279" spans="1:8" x14ac:dyDescent="0.3">
      <c r="A279" s="46" t="s">
        <v>494</v>
      </c>
      <c r="B279" s="74" t="s">
        <v>488</v>
      </c>
      <c r="C279" s="67"/>
      <c r="D279" s="88"/>
      <c r="E279" s="88"/>
      <c r="F279" s="88"/>
      <c r="G279" s="67"/>
      <c r="H279" s="67"/>
    </row>
    <row r="280" spans="1:8" x14ac:dyDescent="0.3">
      <c r="A280" s="46" t="s">
        <v>495</v>
      </c>
      <c r="B280" s="73" t="s">
        <v>496</v>
      </c>
      <c r="C280" s="93">
        <f>C281</f>
        <v>0</v>
      </c>
      <c r="D280" s="93">
        <f t="shared" ref="D280:H281" si="90">D281</f>
        <v>0</v>
      </c>
      <c r="E280" s="93">
        <f t="shared" si="90"/>
        <v>0</v>
      </c>
      <c r="F280" s="93">
        <f t="shared" si="90"/>
        <v>0</v>
      </c>
      <c r="G280" s="93">
        <f t="shared" si="90"/>
        <v>0</v>
      </c>
      <c r="H280" s="93">
        <f t="shared" si="90"/>
        <v>0</v>
      </c>
    </row>
    <row r="281" spans="1:8" x14ac:dyDescent="0.3">
      <c r="A281" s="46" t="s">
        <v>497</v>
      </c>
      <c r="B281" s="73" t="s">
        <v>217</v>
      </c>
      <c r="C281" s="93">
        <f>C282</f>
        <v>0</v>
      </c>
      <c r="D281" s="93">
        <f t="shared" si="90"/>
        <v>0</v>
      </c>
      <c r="E281" s="93">
        <f t="shared" si="90"/>
        <v>0</v>
      </c>
      <c r="F281" s="93">
        <f t="shared" si="90"/>
        <v>0</v>
      </c>
      <c r="G281" s="93">
        <f t="shared" si="90"/>
        <v>0</v>
      </c>
      <c r="H281" s="93">
        <f t="shared" si="90"/>
        <v>0</v>
      </c>
    </row>
    <row r="282" spans="1:8" ht="30" x14ac:dyDescent="0.3">
      <c r="A282" s="46" t="s">
        <v>498</v>
      </c>
      <c r="B282" s="73" t="s">
        <v>229</v>
      </c>
      <c r="C282" s="93">
        <f>C285</f>
        <v>0</v>
      </c>
      <c r="D282" s="93">
        <f t="shared" ref="D282:H282" si="91">D285</f>
        <v>0</v>
      </c>
      <c r="E282" s="93">
        <f t="shared" si="91"/>
        <v>0</v>
      </c>
      <c r="F282" s="93">
        <f t="shared" si="91"/>
        <v>0</v>
      </c>
      <c r="G282" s="93">
        <f t="shared" si="91"/>
        <v>0</v>
      </c>
      <c r="H282" s="93">
        <f t="shared" si="91"/>
        <v>0</v>
      </c>
    </row>
    <row r="283" spans="1:8" x14ac:dyDescent="0.3">
      <c r="A283" s="46" t="s">
        <v>499</v>
      </c>
      <c r="B283" s="73" t="s">
        <v>242</v>
      </c>
      <c r="C283" s="93">
        <f t="shared" ref="C283:H288" si="92">C284</f>
        <v>0</v>
      </c>
      <c r="D283" s="93">
        <f t="shared" si="92"/>
        <v>0</v>
      </c>
      <c r="E283" s="93">
        <f t="shared" si="92"/>
        <v>0</v>
      </c>
      <c r="F283" s="93">
        <f t="shared" si="92"/>
        <v>0</v>
      </c>
      <c r="G283" s="93">
        <f t="shared" si="92"/>
        <v>0</v>
      </c>
      <c r="H283" s="93">
        <f t="shared" si="92"/>
        <v>0</v>
      </c>
    </row>
    <row r="284" spans="1:8" x14ac:dyDescent="0.3">
      <c r="A284" s="46" t="s">
        <v>500</v>
      </c>
      <c r="B284" s="73" t="s">
        <v>217</v>
      </c>
      <c r="C284" s="93">
        <f t="shared" si="92"/>
        <v>0</v>
      </c>
      <c r="D284" s="93">
        <f t="shared" si="92"/>
        <v>0</v>
      </c>
      <c r="E284" s="93">
        <f t="shared" si="92"/>
        <v>0</v>
      </c>
      <c r="F284" s="93">
        <f t="shared" si="92"/>
        <v>0</v>
      </c>
      <c r="G284" s="93">
        <f t="shared" si="92"/>
        <v>0</v>
      </c>
      <c r="H284" s="93">
        <f t="shared" si="92"/>
        <v>0</v>
      </c>
    </row>
    <row r="285" spans="1:8" ht="30" x14ac:dyDescent="0.3">
      <c r="A285" s="46" t="s">
        <v>501</v>
      </c>
      <c r="B285" s="74" t="s">
        <v>229</v>
      </c>
      <c r="C285" s="93">
        <f t="shared" si="92"/>
        <v>0</v>
      </c>
      <c r="D285" s="93">
        <f t="shared" si="92"/>
        <v>0</v>
      </c>
      <c r="E285" s="93">
        <f t="shared" si="92"/>
        <v>0</v>
      </c>
      <c r="F285" s="93">
        <f t="shared" si="92"/>
        <v>0</v>
      </c>
      <c r="G285" s="93">
        <f t="shared" si="92"/>
        <v>0</v>
      </c>
      <c r="H285" s="93">
        <f t="shared" si="92"/>
        <v>0</v>
      </c>
    </row>
    <row r="286" spans="1:8" x14ac:dyDescent="0.3">
      <c r="A286" s="46" t="s">
        <v>502</v>
      </c>
      <c r="B286" s="73" t="s">
        <v>520</v>
      </c>
      <c r="C286" s="93">
        <f t="shared" si="92"/>
        <v>0</v>
      </c>
      <c r="D286" s="93">
        <f t="shared" si="92"/>
        <v>0</v>
      </c>
      <c r="E286" s="93">
        <f t="shared" si="92"/>
        <v>0</v>
      </c>
      <c r="F286" s="93">
        <f t="shared" si="92"/>
        <v>0</v>
      </c>
      <c r="G286" s="93">
        <f t="shared" si="92"/>
        <v>0</v>
      </c>
      <c r="H286" s="93">
        <f t="shared" si="92"/>
        <v>0</v>
      </c>
    </row>
    <row r="287" spans="1:8" x14ac:dyDescent="0.3">
      <c r="A287" s="46" t="s">
        <v>503</v>
      </c>
      <c r="B287" s="73" t="s">
        <v>493</v>
      </c>
      <c r="C287" s="93">
        <f t="shared" si="92"/>
        <v>0</v>
      </c>
      <c r="D287" s="93">
        <f t="shared" si="92"/>
        <v>0</v>
      </c>
      <c r="E287" s="93">
        <f t="shared" si="92"/>
        <v>0</v>
      </c>
      <c r="F287" s="93">
        <f t="shared" si="92"/>
        <v>0</v>
      </c>
      <c r="G287" s="93">
        <f t="shared" si="92"/>
        <v>0</v>
      </c>
      <c r="H287" s="93">
        <f t="shared" si="92"/>
        <v>0</v>
      </c>
    </row>
    <row r="288" spans="1:8" x14ac:dyDescent="0.3">
      <c r="A288" s="46" t="s">
        <v>504</v>
      </c>
      <c r="B288" s="73" t="s">
        <v>505</v>
      </c>
      <c r="C288" s="93">
        <f t="shared" si="92"/>
        <v>0</v>
      </c>
      <c r="D288" s="93">
        <f t="shared" si="92"/>
        <v>0</v>
      </c>
      <c r="E288" s="93">
        <f t="shared" si="92"/>
        <v>0</v>
      </c>
      <c r="F288" s="93">
        <f t="shared" si="92"/>
        <v>0</v>
      </c>
      <c r="G288" s="93">
        <f t="shared" si="92"/>
        <v>0</v>
      </c>
      <c r="H288" s="93">
        <f t="shared" si="92"/>
        <v>0</v>
      </c>
    </row>
    <row r="289" spans="1:8" x14ac:dyDescent="0.3">
      <c r="A289" s="46" t="s">
        <v>506</v>
      </c>
      <c r="B289" s="74" t="s">
        <v>507</v>
      </c>
      <c r="C289" s="67"/>
      <c r="D289" s="88"/>
      <c r="E289" s="88"/>
      <c r="F289" s="88"/>
      <c r="G289" s="67"/>
      <c r="H289" s="67"/>
    </row>
    <row r="290" spans="1:8" x14ac:dyDescent="0.3">
      <c r="B290" s="96" t="s">
        <v>529</v>
      </c>
    </row>
    <row r="291" spans="1:8" x14ac:dyDescent="0.3">
      <c r="B291" s="109"/>
    </row>
    <row r="292" spans="1:8" ht="15.75" x14ac:dyDescent="0.3">
      <c r="A292" s="130" t="s">
        <v>521</v>
      </c>
      <c r="B292" s="98"/>
      <c r="D292" s="116"/>
    </row>
    <row r="293" spans="1:8" x14ac:dyDescent="0.3">
      <c r="A293" s="131"/>
      <c r="B293" s="100"/>
      <c r="D293" s="116"/>
    </row>
    <row r="294" spans="1:8" ht="15.75" x14ac:dyDescent="0.3">
      <c r="A294" s="132"/>
      <c r="B294" s="102" t="s">
        <v>522</v>
      </c>
      <c r="D294" s="103" t="s">
        <v>523</v>
      </c>
    </row>
    <row r="295" spans="1:8" x14ac:dyDescent="0.3">
      <c r="A295" s="131"/>
      <c r="B295" s="104" t="s">
        <v>533</v>
      </c>
      <c r="D295" s="105" t="s">
        <v>524</v>
      </c>
    </row>
    <row r="296" spans="1:8" x14ac:dyDescent="0.3">
      <c r="D296" s="105"/>
    </row>
    <row r="297" spans="1:8" x14ac:dyDescent="0.3">
      <c r="D297" s="105"/>
    </row>
    <row r="298" spans="1:8" x14ac:dyDescent="0.3">
      <c r="D298" s="105"/>
    </row>
    <row r="299" spans="1:8" x14ac:dyDescent="0.3">
      <c r="B299" s="106" t="s">
        <v>525</v>
      </c>
      <c r="D299" s="107" t="s">
        <v>527</v>
      </c>
    </row>
    <row r="300" spans="1:8" x14ac:dyDescent="0.3">
      <c r="B300" s="105" t="s">
        <v>526</v>
      </c>
      <c r="D300" s="104" t="s">
        <v>528</v>
      </c>
    </row>
  </sheetData>
  <protectedRanges>
    <protectedRange sqref="B3:B4 C2:C4" name="Zonă1_1" securityDescriptor="O:WDG:WDD:(A;;CC;;;WD)"/>
    <protectedRange sqref="G70:H70 G38:H41 G163:H165 G62:H66 G81:H85 G54:H54 G34:H34 G36:H36 G106:H106 G113:H113 G97:H97 G116:H116 G121:H122 G125:H125 G127:H128 G149:H149 G152:H155 G157:H160 G167:H170 G209:H211 G141:H142" name="Zonă3"/>
    <protectedRange sqref="B2" name="Zonă1_1_1_1_1_1" securityDescriptor="O:WDG:WDD:(A;;CC;;;WD)"/>
  </protectedRanges>
  <printOptions horizontalCentered="1"/>
  <pageMargins left="0.74803149606299213" right="0.74803149606299213" top="0.19685039370078741" bottom="0.19685039370078741" header="0.15748031496062992" footer="0.15748031496062992"/>
  <pageSetup scale="55" orientation="portrait" r:id="rId1"/>
  <headerFooter alignWithMargins="0"/>
  <rowBreaks count="1" manualBreakCount="1">
    <brk id="234"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venituri</vt:lpstr>
      <vt:lpstr>cheltuieli</vt:lpstr>
      <vt:lpstr>cheltuieli!Print_Area</vt:lpstr>
      <vt:lpstr>venituri!Print_Area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ormanf</cp:lastModifiedBy>
  <cp:lastPrinted>2023-02-13T11:05:44Z</cp:lastPrinted>
  <dcterms:created xsi:type="dcterms:W3CDTF">2023-02-07T08:41:31Z</dcterms:created>
  <dcterms:modified xsi:type="dcterms:W3CDTF">2023-02-13T11:05:46Z</dcterms:modified>
</cp:coreProperties>
</file>